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35" tabRatio="851" activeTab="1"/>
  </bookViews>
  <sheets>
    <sheet name="封面" sheetId="28" r:id="rId1"/>
    <sheet name="附表1-1" sheetId="23" r:id="rId2"/>
    <sheet name="附表1-2" sheetId="24" r:id="rId3"/>
    <sheet name="附表1-4" sheetId="25" r:id="rId4"/>
    <sheet name="附表1-5" sheetId="26" r:id="rId5"/>
    <sheet name="附表1-6" sheetId="27" r:id="rId6"/>
    <sheet name="附表1-7（空）" sheetId="7" r:id="rId7"/>
    <sheet name="附表1-8" sheetId="8" r:id="rId8"/>
    <sheet name="附表1-9" sheetId="9" r:id="rId9"/>
    <sheet name="附表1-10" sheetId="10" r:id="rId10"/>
    <sheet name="附表1-13（空）" sheetId="13" r:id="rId11"/>
    <sheet name="附表1-16" sheetId="16" r:id="rId12"/>
    <sheet name="附表1-17" sheetId="17" r:id="rId13"/>
    <sheet name="附表1-18" sheetId="18" r:id="rId14"/>
    <sheet name="附表1-19" sheetId="19" r:id="rId15"/>
  </sheets>
  <externalReferences>
    <externalReference r:id="rId16"/>
    <externalReference r:id="rId17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'附表1-1'!$2:5</definedName>
    <definedName name="_xlnm.Print_Titles" localSheetId="9">'附表1-10'!$1:$4</definedName>
    <definedName name="_xlnm.Print_Titles" localSheetId="10">'附表1-13（空）'!$1:$4</definedName>
    <definedName name="_xlnm.Print_Titles" localSheetId="11">'附表1-16'!$1:$4</definedName>
    <definedName name="_xlnm.Print_Titles" localSheetId="12">'附表1-17'!$1:$4</definedName>
    <definedName name="_xlnm.Print_Titles" localSheetId="13">'附表1-18'!$1:$4</definedName>
    <definedName name="_xlnm.Print_Titles" localSheetId="14">'附表1-19'!$1:$4</definedName>
    <definedName name="_xlnm.Print_Titles" localSheetId="2">'附表1-2'!$1:4</definedName>
    <definedName name="_xlnm.Print_Titles" localSheetId="6">'附表1-7（空）'!$1:$4</definedName>
    <definedName name="_xlnm.Print_Titles" localSheetId="7">'附表1-8'!$1:$4</definedName>
    <definedName name="_xlnm.Print_Titles" localSheetId="8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0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_xlnm.Print_Area" localSheetId="0">封面!$A$1:$C$83</definedName>
    <definedName name="UU" localSheetId="0">#REF!</definedName>
    <definedName name="YY" localSheetId="0">#REF!</definedName>
    <definedName name="地区名称" localSheetId="0">#REF!</definedName>
    <definedName name="福州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体制上解" localSheetId="0">#REF!</definedName>
  </definedNames>
  <calcPr calcId="144525"/>
</workbook>
</file>

<file path=xl/sharedStrings.xml><?xml version="1.0" encoding="utf-8"?>
<sst xmlns="http://schemas.openxmlformats.org/spreadsheetml/2006/main" count="892">
  <si>
    <t>附件</t>
  </si>
  <si>
    <t>××年度预决算公开模板</t>
  </si>
  <si>
    <t>一、政府预算公开模板</t>
  </si>
  <si>
    <t>归属级次</t>
  </si>
  <si>
    <t>1、</t>
  </si>
  <si>
    <t>附表1-1：××年度一般公共预算收入预算表</t>
  </si>
  <si>
    <t>省、市、县</t>
  </si>
  <si>
    <t>2、</t>
  </si>
  <si>
    <t>附表1-2：××年度一般公共预算支出预算表</t>
  </si>
  <si>
    <t>3、</t>
  </si>
  <si>
    <t>附表1-3：××年度本级一般公共预算收入预算表</t>
  </si>
  <si>
    <t>省、市</t>
  </si>
  <si>
    <t>4、</t>
  </si>
  <si>
    <t>附表1-4：××年度本级一般公共预算支出预算表</t>
  </si>
  <si>
    <t>5、</t>
  </si>
  <si>
    <t>附表1-5：××年度本级一般公共预算支出经济分类情况表</t>
  </si>
  <si>
    <t>6、</t>
  </si>
  <si>
    <t>附表1-6：××年度本级一般公共预算基本支出经济分类情况表</t>
  </si>
  <si>
    <t>7、</t>
  </si>
  <si>
    <t>附表1-7：××年度一般公共预算对下税收返还和转移支付预算表</t>
  </si>
  <si>
    <t>8、</t>
  </si>
  <si>
    <t>附表1-8：××年度本级一般公共预算“三公”经费支出预算表</t>
  </si>
  <si>
    <t>9、</t>
  </si>
  <si>
    <t>附表1-9：××年度政府性基金收入预算表</t>
  </si>
  <si>
    <t>10、</t>
  </si>
  <si>
    <t>附表1-10：××年度政府性基金支出预算表</t>
  </si>
  <si>
    <t>11、</t>
  </si>
  <si>
    <t>附表1-11：××年度本级政府性基金收入预算表</t>
  </si>
  <si>
    <t>12、</t>
  </si>
  <si>
    <t>附表1-12：××年度本级政府性基金支出预算表</t>
  </si>
  <si>
    <t>13、</t>
  </si>
  <si>
    <t>附表1-13：××年度政府性基金转移支付预算表</t>
  </si>
  <si>
    <t>14、</t>
  </si>
  <si>
    <t>附表1-14：××年度国有资本经营收入预算表</t>
  </si>
  <si>
    <t>15、</t>
  </si>
  <si>
    <t>附表1-15：××年度国有资本经营支出预算表</t>
  </si>
  <si>
    <t>16、</t>
  </si>
  <si>
    <t>附表1-16：××年度本级国有资本经营收入预算表</t>
  </si>
  <si>
    <t>17、</t>
  </si>
  <si>
    <t>附表1-17：××年度本级国有资本经营支出预算表</t>
  </si>
  <si>
    <t>18、</t>
  </si>
  <si>
    <t>附表1-18：××年度社会保险基金预算收入表</t>
  </si>
  <si>
    <t>19、</t>
  </si>
  <si>
    <t>附表1-19：××年度社会保险基金预算支出表</t>
  </si>
  <si>
    <t>20、</t>
  </si>
  <si>
    <t>附表1-20：××年度本级社会保险基金预算收入表</t>
  </si>
  <si>
    <t>21、</t>
  </si>
  <si>
    <t>附表1-21：××年度本级社会保险基金预算支出表</t>
  </si>
  <si>
    <t>22、</t>
  </si>
  <si>
    <t>附表1-22：××年度本级财政专项资金管理清单目录</t>
  </si>
  <si>
    <t>省</t>
  </si>
  <si>
    <t>二、政府决算公开模板</t>
  </si>
  <si>
    <t>附表2-1：××年度一般公共预算收入决算表</t>
  </si>
  <si>
    <t>附表2-2：××年度一般公共预算支出决算表</t>
  </si>
  <si>
    <t>附表2-3：××年度本级一般公共预算收入决算表</t>
  </si>
  <si>
    <t>附表2-4：××年度本级一般公共预算支出决算表</t>
  </si>
  <si>
    <t>附表2-5：××年度本级一般公共预算支出决算功能分类明细表</t>
  </si>
  <si>
    <t>附表2-6：××年度本级一般公共预算支出经济分类决算表</t>
  </si>
  <si>
    <t>附表2-7：××年度本级一般公共预算基本支出经济分类决算表</t>
  </si>
  <si>
    <t>附表2-8：××年度本级一般公共预算对下税收返还和转移支付决算表</t>
  </si>
  <si>
    <t>附表2-9：××年度本级一般公共预算“三公”经费支出决算情况表</t>
  </si>
  <si>
    <t>附表2-10：××年度政府性基金预算收入决算表</t>
  </si>
  <si>
    <t>附表2-11：××年度政府性基金预算支出决算表</t>
  </si>
  <si>
    <t>附表2-12：××年度本级政府性基金预算收入决算表</t>
  </si>
  <si>
    <t>附表2-13：××年度本级政府性基金预算支出决算表</t>
  </si>
  <si>
    <t>附表2-14：××年度本级政府性基金对下转移支付决算表</t>
  </si>
  <si>
    <t>附表2-15：××年度国有资本经营预算收入决算表</t>
  </si>
  <si>
    <t>附表2-16：××年度国有资本经营预算支出决算表</t>
  </si>
  <si>
    <t>附表2-17：××年度本级国有资本经营预算收入决算表</t>
  </si>
  <si>
    <t>附表2-18：××年度本级国有资本经营预算支出决算表</t>
  </si>
  <si>
    <t>附表2-19：××年度社会保险基金预算收入决算表</t>
  </si>
  <si>
    <t>附表2-20：××年度社会保险基金预算支出决算表</t>
  </si>
  <si>
    <t>附表2-21：××年度本级社会保险基金预算收入决算表</t>
  </si>
  <si>
    <t>附表2-22：××年度本级社会保险基金预算支出决算表</t>
  </si>
  <si>
    <t>三、部门预算公开说明范本及附表</t>
  </si>
  <si>
    <t>附表3：××年度××部门预算说明</t>
  </si>
  <si>
    <t>附表3-1：××年度收支预算总表</t>
  </si>
  <si>
    <t>附表3-2：××年度收入预算总表</t>
  </si>
  <si>
    <t>附表3-3：××年度支出预算总表</t>
  </si>
  <si>
    <t>附表3-4：××年度财政拨款收支预算总表</t>
  </si>
  <si>
    <t>附表3-5：××年度一般公共预算拨款支出预算表</t>
  </si>
  <si>
    <t>附表3-6：××年度政府性基金拨款支出预算表</t>
  </si>
  <si>
    <t>附表3-7：××年度一般公共预算支出经济分类情况表</t>
  </si>
  <si>
    <t>附表3-8：××年度一般公共预算基本支出经济分类情况表</t>
  </si>
  <si>
    <t>附表3-9：××年度一般公共预算“三公”经费支出预算表</t>
  </si>
  <si>
    <t>附表3-10：××年度部门专项资金管理清单目录</t>
  </si>
  <si>
    <t>附表3-11：××年度部门业务费绩效目标表</t>
  </si>
  <si>
    <t>附表3-12：××年度专项资金绩效目标表</t>
  </si>
  <si>
    <t>四、部门决算公开说明范本及附表</t>
  </si>
  <si>
    <t>附表4：××年度××部门决算说明</t>
  </si>
  <si>
    <t>附表4-1：××年度收支决算总表</t>
  </si>
  <si>
    <t>附表4-2：××年度收入决算总表</t>
  </si>
  <si>
    <t>附表4-3：××年度支出决算总表</t>
  </si>
  <si>
    <t>附表4-4：××年度财政拨款收支决算总表</t>
  </si>
  <si>
    <t>附表4-5：××年度一般公共预算支出决算表</t>
  </si>
  <si>
    <t>附表4-6：××年度一般公共预算财政拨款支出决算明细表</t>
  </si>
  <si>
    <t>附表4-7：××年度一般公共预算财政拨款基本支出决算表</t>
  </si>
  <si>
    <t>附表4-8：××年度政府性基金预算财政拨款收支决算表</t>
  </si>
  <si>
    <t>附表4-9：××年度部门决算相关信息统计表</t>
  </si>
  <si>
    <t>附表4-10：××年度政府采购情况表</t>
  </si>
  <si>
    <t>五、政府债务公开模块</t>
  </si>
  <si>
    <t>附表5-1：××年度政府一般债务余额和限额情况表</t>
  </si>
  <si>
    <t>附表5-2：××年度本级政府一般债务余额和限额情况表</t>
  </si>
  <si>
    <t>附表5-3：××年度政府专项债务余额和限额情况表</t>
  </si>
  <si>
    <t>附表5-4：××年度本级政府专项债务余额和限额情况表</t>
  </si>
  <si>
    <t>备注：模板包含政府预算22张、政府决算22张、部门预算12张、部门决算10张、政府债务4张共70张以及部门预决算说明文字范本各1套，各市、县（区）结合实际情况公开本地区预决算信息。</t>
  </si>
  <si>
    <t>附表1-1</t>
  </si>
  <si>
    <t>2018年度一般公共预算收入预算表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</si>
  <si>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</si>
  <si>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</si>
  <si>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</si>
  <si>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</si>
  <si>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</si>
  <si>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</si>
  <si>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</si>
  <si>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</si>
  <si>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</si>
  <si>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</si>
  <si>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</si>
  <si>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</si>
  <si>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</si>
  <si>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</si>
  <si>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</si>
  <si>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</si>
  <si>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</si>
  <si>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</si>
  <si>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</si>
  <si>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</si>
  <si>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</si>
  <si>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</si>
  <si>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</si>
  <si>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</si>
  <si>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</si>
  <si>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</si>
  <si>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</si>
  <si>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</si>
  <si>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</si>
  <si>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</si>
  <si>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</si>
  <si>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</si>
  <si>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</si>
  <si>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</si>
  <si>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</si>
  <si>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</si>
  <si>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</si>
  <si>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</si>
  <si>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</si>
  <si>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</si>
  <si>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</si>
  <si>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</si>
  <si>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</si>
  <si>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</si>
  <si>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</si>
  <si>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</si>
  <si>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2018年度一般公共预算支出预算表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</si>
  <si>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</si>
  <si>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</si>
  <si>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</si>
  <si>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</si>
  <si>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</si>
  <si>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</si>
  <si>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</si>
  <si>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</si>
  <si>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</si>
  <si>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</si>
  <si>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</si>
  <si>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</si>
  <si>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</si>
  <si>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</si>
  <si>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</si>
  <si>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</si>
  <si>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</si>
  <si>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</si>
  <si>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</si>
  <si>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</si>
  <si>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</si>
  <si>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</si>
  <si>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</si>
  <si>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</si>
  <si>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</si>
  <si>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</si>
  <si>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</si>
  <si>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</si>
  <si>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</si>
  <si>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</si>
  <si>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</si>
  <si>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</si>
  <si>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</si>
  <si>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</si>
  <si>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</si>
  <si>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</si>
  <si>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</si>
  <si>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</si>
  <si>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</si>
  <si>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</si>
  <si>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</si>
  <si>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</si>
  <si>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附表1-4</t>
  </si>
  <si>
    <t>2018年度一般公共预算本级支出预算表</t>
  </si>
  <si>
    <t>科目</t>
  </si>
  <si>
    <t>上年执行数(或上年预算数)</t>
  </si>
  <si>
    <t>预算数为上年快报数(或上年预算数)的％</t>
  </si>
  <si>
    <t>201</t>
  </si>
  <si>
    <t>一般公共服务支出</t>
  </si>
  <si>
    <t xml:space="preserve">  20101</t>
  </si>
  <si>
    <t xml:space="preserve">  人大事务</t>
  </si>
  <si>
    <t xml:space="preserve">    01</t>
  </si>
  <si>
    <t xml:space="preserve">    行政运行（人大事务）</t>
  </si>
  <si>
    <t xml:space="preserve">  20102</t>
  </si>
  <si>
    <t xml:space="preserve">  政协事务</t>
  </si>
  <si>
    <t xml:space="preserve">    行政运行（政协事务）</t>
  </si>
  <si>
    <t xml:space="preserve">  20103</t>
  </si>
  <si>
    <t xml:space="preserve">  政府办公厅（室）及相关机构事务</t>
  </si>
  <si>
    <t xml:space="preserve">    行政运行（政府办公厅（室）及相关机构事务）</t>
  </si>
  <si>
    <t xml:space="preserve">    08</t>
  </si>
  <si>
    <t xml:space="preserve">    信访事务</t>
  </si>
  <si>
    <t xml:space="preserve">    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</si>
  <si>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</si>
  <si>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</si>
  <si>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</si>
  <si>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行政运行（发展与改革事务）</t>
  </si>
  <si>
    <t xml:space="preserve">    03</t>
  </si>
  <si>
    <t xml:space="preserve">    机关服务（发展与改革事务）</t>
  </si>
  <si>
    <t xml:space="preserve">    物价管理</t>
  </si>
  <si>
    <t xml:space="preserve">    50</t>
  </si>
  <si>
    <t xml:space="preserve">    事业运行（发展与改革事务）</t>
  </si>
  <si>
    <t xml:space="preserve">    其他发展与改革事务支出</t>
  </si>
  <si>
    <t xml:space="preserve">  20105</t>
  </si>
  <si>
    <t xml:space="preserve">  统计信息事务</t>
  </si>
  <si>
    <t xml:space="preserve">    行政运行（统计信息事务）</t>
  </si>
  <si>
    <t xml:space="preserve">  20106</t>
  </si>
  <si>
    <t xml:space="preserve">  财政事务</t>
  </si>
  <si>
    <t xml:space="preserve">    行政运行（财政事务）</t>
  </si>
  <si>
    <t xml:space="preserve">    事业运行（财政事务）</t>
  </si>
  <si>
    <t xml:space="preserve">  20108</t>
  </si>
  <si>
    <t xml:space="preserve">  审计事务</t>
  </si>
  <si>
    <t xml:space="preserve">    行政运行（审计事务）</t>
  </si>
  <si>
    <t xml:space="preserve">  20110</t>
  </si>
  <si>
    <t xml:space="preserve">  人力资源事务</t>
  </si>
  <si>
    <t xml:space="preserve">    行政运行（人力资源事务）</t>
  </si>
  <si>
    <t xml:space="preserve">  20111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</si>
  <si>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</si>
  <si>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</si>
  <si>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</si>
  <si>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</si>
  <si>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20113</t>
  </si>
  <si>
    <t xml:space="preserve">  商贸事务</t>
  </si>
  <si>
    <t xml:space="preserve">    行政运行（商贸事务）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</si>
  <si>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</si>
  <si>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</si>
  <si>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</si>
  <si>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20115</t>
  </si>
  <si>
    <t xml:space="preserve">  工商行政管理事务</t>
  </si>
  <si>
    <t xml:space="preserve">    行政运行（工商行政管理事务）</t>
  </si>
  <si>
    <t xml:space="preserve">    事业运行（工商行政管理事务）</t>
  </si>
  <si>
    <t xml:space="preserve">  20117</t>
  </si>
  <si>
    <t xml:space="preserve">  质量技术监督与检验检疫事务</t>
  </si>
  <si>
    <t xml:space="preserve">    其他质量技术监督与检验检疫事务支出</t>
  </si>
  <si>
    <t xml:space="preserve">  20123</t>
  </si>
  <si>
    <t xml:space="preserve">  民族事务</t>
  </si>
  <si>
    <t xml:space="preserve">    行政运行（民族事务）</t>
  </si>
  <si>
    <t xml:space="preserve">    事业运行（民族事务）</t>
  </si>
  <si>
    <t xml:space="preserve">  20126</t>
  </si>
  <si>
    <t xml:space="preserve">  档案事务</t>
  </si>
  <si>
    <t xml:space="preserve">    行政运行（档案事务）</t>
  </si>
  <si>
    <t xml:space="preserve">  20128</t>
  </si>
  <si>
    <t xml:space="preserve">  民主党派及工商联事务</t>
  </si>
  <si>
    <t xml:space="preserve">    行政运行（民主党派及工商联事务）</t>
  </si>
  <si>
    <t xml:space="preserve">  20129</t>
  </si>
  <si>
    <t xml:space="preserve">  群众团体事务</t>
  </si>
  <si>
    <t xml:space="preserve">    行政运行（群众团体事务）</t>
  </si>
  <si>
    <t xml:space="preserve">  20131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</si>
  <si>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</si>
  <si>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</si>
  <si>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</si>
  <si>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 xml:space="preserve">  20132</t>
  </si>
  <si>
    <t xml:space="preserve">  组织事务</t>
  </si>
  <si>
    <t xml:space="preserve">    行政运行（组织事务）</t>
  </si>
  <si>
    <t xml:space="preserve">  20133</t>
  </si>
  <si>
    <t xml:space="preserve">  宣传事务</t>
  </si>
  <si>
    <t xml:space="preserve">    行政运行（宣传事务）</t>
  </si>
  <si>
    <t xml:space="preserve">    事业运行（宣传事务）</t>
  </si>
  <si>
    <t xml:space="preserve">  20134</t>
  </si>
  <si>
    <t xml:space="preserve">  统战事务</t>
  </si>
  <si>
    <t xml:space="preserve">    行政运行（统战事务）</t>
  </si>
  <si>
    <t xml:space="preserve">  20136</t>
  </si>
  <si>
    <t xml:space="preserve">  其他共产党事务支出</t>
  </si>
  <si>
    <t xml:space="preserve">    行政运行（其他共产党事务支出）</t>
  </si>
  <si>
    <t xml:space="preserve">    机关服务（其他共产党事务支出）</t>
  </si>
  <si>
    <t xml:space="preserve">    其他共产党事务支出（其他共产党事务支出）</t>
  </si>
  <si>
    <t>203</t>
  </si>
  <si>
    <t>国防支出</t>
  </si>
  <si>
    <t xml:space="preserve">  20301</t>
  </si>
  <si>
    <t xml:space="preserve">  现役部队</t>
  </si>
  <si>
    <t xml:space="preserve">    现役部队</t>
  </si>
  <si>
    <t>204</t>
  </si>
  <si>
    <t>公共安全支出</t>
  </si>
  <si>
    <t xml:space="preserve">  20401</t>
  </si>
  <si>
    <t xml:space="preserve">  武装警察</t>
  </si>
  <si>
    <t xml:space="preserve">    内卫</t>
  </si>
  <si>
    <t xml:space="preserve">    消防</t>
  </si>
  <si>
    <t xml:space="preserve">  20402</t>
  </si>
  <si>
    <t xml:space="preserve">  公安</t>
  </si>
  <si>
    <t xml:space="preserve">    行政运行（公安）</t>
  </si>
  <si>
    <t xml:space="preserve">    12</t>
  </si>
  <si>
    <t xml:space="preserve">    道路交通管理</t>
  </si>
  <si>
    <t xml:space="preserve">    13</t>
  </si>
  <si>
    <t xml:space="preserve">    网络侦控管理</t>
  </si>
  <si>
    <t xml:space="preserve">    17</t>
  </si>
  <si>
    <t xml:space="preserve">    拘押收教场所管理</t>
  </si>
  <si>
    <t xml:space="preserve">    事业运行（公安）</t>
  </si>
  <si>
    <t xml:space="preserve">    其他公安支出</t>
  </si>
  <si>
    <t xml:space="preserve">  20406</t>
  </si>
  <si>
    <t xml:space="preserve">  司法</t>
  </si>
  <si>
    <t xml:space="preserve">    行政运行（司法）</t>
  </si>
  <si>
    <t xml:space="preserve">    06</t>
  </si>
  <si>
    <t xml:space="preserve">    律师公证管理</t>
  </si>
  <si>
    <t xml:space="preserve">  20499</t>
  </si>
  <si>
    <t xml:space="preserve">  其他公共安全支出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</si>
  <si>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</si>
  <si>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</si>
  <si>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</si>
  <si>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</si>
  <si>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</si>
  <si>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行政运行（教育管理事务）</t>
  </si>
  <si>
    <t xml:space="preserve">  20502</t>
  </si>
  <si>
    <t xml:space="preserve">  普通教育</t>
  </si>
  <si>
    <t xml:space="preserve">    学前教育</t>
  </si>
  <si>
    <t xml:space="preserve">    02</t>
  </si>
  <si>
    <t xml:space="preserve">    小学教育</t>
  </si>
  <si>
    <t xml:space="preserve">    初中教育</t>
  </si>
  <si>
    <t xml:space="preserve">    04</t>
  </si>
  <si>
    <t xml:space="preserve">    高中教育</t>
  </si>
  <si>
    <t xml:space="preserve">  20503</t>
  </si>
  <si>
    <t xml:space="preserve">  职业教育</t>
  </si>
  <si>
    <t xml:space="preserve">    职业高中教育</t>
  </si>
  <si>
    <t xml:space="preserve">  20504</t>
  </si>
  <si>
    <t xml:space="preserve">  成人教育</t>
  </si>
  <si>
    <t xml:space="preserve">    成人广播电视教育</t>
  </si>
  <si>
    <t xml:space="preserve">  20507</t>
  </si>
  <si>
    <t xml:space="preserve">  特殊教育</t>
  </si>
  <si>
    <t xml:space="preserve">    特殊学校教育</t>
  </si>
  <si>
    <t xml:space="preserve">  20508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</si>
  <si>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</si>
  <si>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</si>
  <si>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</si>
  <si>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</si>
  <si>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20599</t>
  </si>
  <si>
    <t xml:space="preserve">  其他教育支出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</si>
  <si>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</si>
  <si>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</si>
  <si>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</si>
  <si>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</si>
  <si>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</si>
  <si>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行政运行（科学技术管理事务）</t>
  </si>
  <si>
    <t xml:space="preserve">  20607</t>
  </si>
  <si>
    <t xml:space="preserve">  科学技术普及</t>
  </si>
  <si>
    <t xml:space="preserve">    机构运行（科学技术普及）</t>
  </si>
  <si>
    <t xml:space="preserve">  20699</t>
  </si>
  <si>
    <t xml:space="preserve">  其他科学技术支出</t>
  </si>
  <si>
    <t xml:space="preserve">    其他科学技术支出</t>
  </si>
  <si>
    <t>207</t>
  </si>
  <si>
    <t>文化体育与传媒支出</t>
  </si>
  <si>
    <t xml:space="preserve">  20701</t>
  </si>
  <si>
    <t xml:space="preserve">  文化</t>
  </si>
  <si>
    <t xml:space="preserve">    行政运行（文化）</t>
  </si>
  <si>
    <t xml:space="preserve">    图书馆</t>
  </si>
  <si>
    <t xml:space="preserve">    09</t>
  </si>
  <si>
    <t xml:space="preserve">    群众文化</t>
  </si>
  <si>
    <t xml:space="preserve">  20702</t>
  </si>
  <si>
    <t xml:space="preserve">  文物</t>
  </si>
  <si>
    <t xml:space="preserve">    05</t>
  </si>
  <si>
    <t xml:space="preserve">    博物馆</t>
  </si>
  <si>
    <t xml:space="preserve">  20703</t>
  </si>
  <si>
    <t xml:space="preserve">  体育</t>
  </si>
  <si>
    <t xml:space="preserve">    行政运行（体育）</t>
  </si>
  <si>
    <t xml:space="preserve">    群众体育</t>
  </si>
  <si>
    <t xml:space="preserve">  20704</t>
  </si>
  <si>
    <t xml:space="preserve">  新闻出版广播影视</t>
  </si>
  <si>
    <t xml:space="preserve">    行政运行（广播影视）</t>
  </si>
  <si>
    <t xml:space="preserve">  20799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</si>
  <si>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</si>
  <si>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</si>
  <si>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</si>
  <si>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</si>
  <si>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</si>
  <si>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</si>
  <si>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</si>
  <si>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</si>
  <si>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社会保险经办机构</t>
  </si>
  <si>
    <t xml:space="preserve">  20802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</si>
  <si>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</si>
  <si>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</si>
  <si>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</si>
  <si>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</si>
  <si>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07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</si>
  <si>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</si>
  <si>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</si>
  <si>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</si>
  <si>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20805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</si>
  <si>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</si>
  <si>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</si>
  <si>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</si>
  <si>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20806</t>
  </si>
  <si>
    <t xml:space="preserve">  企业改革补助</t>
  </si>
  <si>
    <t xml:space="preserve">    企业关闭破产补助</t>
  </si>
  <si>
    <t xml:space="preserve">  20807</t>
  </si>
  <si>
    <t xml:space="preserve">  就业补助</t>
  </si>
  <si>
    <t xml:space="preserve">    其他就业补助支出</t>
  </si>
  <si>
    <t xml:space="preserve">  20808</t>
  </si>
  <si>
    <t xml:space="preserve">  抚恤</t>
  </si>
  <si>
    <t xml:space="preserve">    义务兵优待</t>
  </si>
  <si>
    <t xml:space="preserve">    其他优抚支出</t>
  </si>
  <si>
    <t xml:space="preserve">  20809</t>
  </si>
  <si>
    <t xml:space="preserve">  退役安置</t>
  </si>
  <si>
    <t xml:space="preserve">    退役士兵安置</t>
  </si>
  <si>
    <t xml:space="preserve">  20810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</si>
  <si>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</si>
  <si>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</si>
  <si>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</si>
  <si>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</si>
  <si>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20811</t>
  </si>
  <si>
    <t xml:space="preserve">  残疾人事业</t>
  </si>
  <si>
    <t xml:space="preserve">    行政运行（残疾人事业）</t>
  </si>
  <si>
    <t xml:space="preserve">    其他残疾人事业支出</t>
  </si>
  <si>
    <t xml:space="preserve">  20816</t>
  </si>
  <si>
    <t xml:space="preserve">  红十字事业</t>
  </si>
  <si>
    <t xml:space="preserve">    其他红十字事业支出</t>
  </si>
  <si>
    <t xml:space="preserve">  20819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</si>
  <si>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</si>
  <si>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</si>
  <si>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</si>
  <si>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20821</t>
  </si>
  <si>
    <t xml:space="preserve">  特困人员救助供养</t>
  </si>
  <si>
    <t xml:space="preserve">    农村特困人员救助供养支出</t>
  </si>
  <si>
    <t xml:space="preserve">  20825</t>
  </si>
  <si>
    <t xml:space="preserve">  其他生活救助</t>
  </si>
  <si>
    <t xml:space="preserve">    其他城市生活救助</t>
  </si>
  <si>
    <t xml:space="preserve">    其他农村生活救助</t>
  </si>
  <si>
    <t xml:space="preserve">  20826</t>
  </si>
  <si>
    <t xml:space="preserve">  财政对基本养老保险基金的补助</t>
  </si>
  <si>
    <t xml:space="preserve">    财政对城乡居民基本养老保险基金的补助</t>
  </si>
  <si>
    <t xml:space="preserve">  20899</t>
  </si>
  <si>
    <t xml:space="preserve">  其他社会保障和就业支出</t>
  </si>
  <si>
    <t xml:space="preserve">    其他社会保障和就业支出</t>
  </si>
  <si>
    <t>210</t>
  </si>
  <si>
    <t>医疗卫生与计划生育支出</t>
  </si>
  <si>
    <t xml:space="preserve">  21001</t>
  </si>
  <si>
    <t xml:space="preserve">  医疗卫生与计划生育管理事务</t>
  </si>
  <si>
    <t xml:space="preserve">    行政运行（医疗卫生管理事务）</t>
  </si>
  <si>
    <t xml:space="preserve">    机关服务（医疗卫生管理事务）</t>
  </si>
  <si>
    <t xml:space="preserve">  21002</t>
  </si>
  <si>
    <t xml:space="preserve">  公立医院</t>
  </si>
  <si>
    <t xml:space="preserve">    综合医院</t>
  </si>
  <si>
    <t xml:space="preserve">    中医（民族）医院</t>
  </si>
  <si>
    <t xml:space="preserve">  21003</t>
  </si>
  <si>
    <t xml:space="preserve">  基层医疗卫生机构</t>
  </si>
  <si>
    <t xml:space="preserve">    城市社区卫生机构</t>
  </si>
  <si>
    <t xml:space="preserve">    乡镇卫生院</t>
  </si>
  <si>
    <t xml:space="preserve">  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</si>
  <si>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</si>
  <si>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</si>
  <si>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</si>
  <si>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</si>
  <si>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</si>
  <si>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21007</t>
  </si>
  <si>
    <t xml:space="preserve">  计划生育事务</t>
  </si>
  <si>
    <t xml:space="preserve">    16</t>
  </si>
  <si>
    <t xml:space="preserve">    计划生育机构</t>
  </si>
  <si>
    <t xml:space="preserve">    计划生育服务</t>
  </si>
  <si>
    <t xml:space="preserve">  21010</t>
  </si>
  <si>
    <t xml:space="preserve">  食品和药品监督管理事务</t>
  </si>
  <si>
    <t xml:space="preserve">    其他食品和药品监督管理事务支出</t>
  </si>
  <si>
    <t xml:space="preserve">  21011</t>
  </si>
  <si>
    <t xml:space="preserve">  行政事业单位医疗</t>
  </si>
  <si>
    <t xml:space="preserve">    行政单位医疗</t>
  </si>
  <si>
    <t xml:space="preserve">  21012</t>
  </si>
  <si>
    <t xml:space="preserve">  财政对基本医疗保险基金的补助</t>
  </si>
  <si>
    <t xml:space="preserve">    财政对新型农村合作医疗基金的补助</t>
  </si>
  <si>
    <t xml:space="preserve">  21013</t>
  </si>
  <si>
    <t xml:space="preserve">  医疗救助</t>
  </si>
  <si>
    <t xml:space="preserve">    城乡医疗救助</t>
  </si>
  <si>
    <t xml:space="preserve">  21014</t>
  </si>
  <si>
    <t xml:space="preserve">  优抚对象医疗</t>
  </si>
  <si>
    <t xml:space="preserve">    优抚对象医疗补助</t>
  </si>
  <si>
    <t xml:space="preserve">  21099</t>
  </si>
  <si>
    <t xml:space="preserve">  其他医疗卫生与计划生育支出</t>
  </si>
  <si>
    <t xml:space="preserve">    其他医疗卫生与计划生育支出</t>
  </si>
  <si>
    <t>211</t>
  </si>
  <si>
    <t>节能环保支出</t>
  </si>
  <si>
    <t xml:space="preserve">  21101</t>
  </si>
  <si>
    <t xml:space="preserve">  环境保护管理事务</t>
  </si>
  <si>
    <t xml:space="preserve">    行政运行（环境保护管理事务）</t>
  </si>
  <si>
    <t xml:space="preserve">  21102</t>
  </si>
  <si>
    <t xml:space="preserve">  环境监测与监察</t>
  </si>
  <si>
    <t xml:space="preserve">    其他环境监测与监察支出</t>
  </si>
  <si>
    <t xml:space="preserve">  21104</t>
  </si>
  <si>
    <t xml:space="preserve">  自然生态保护</t>
  </si>
  <si>
    <t xml:space="preserve">    农村环境保护</t>
  </si>
  <si>
    <t xml:space="preserve">  21199</t>
  </si>
  <si>
    <t xml:space="preserve">  其他节能环保支出</t>
  </si>
  <si>
    <t xml:space="preserve"> 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</si>
  <si>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</si>
  <si>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</si>
  <si>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</si>
  <si>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</si>
  <si>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</si>
  <si>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</si>
  <si>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</si>
  <si>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</si>
  <si>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</si>
  <si>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</si>
  <si>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</si>
  <si>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21202</t>
  </si>
  <si>
    <t xml:space="preserve">  城乡社区规划与管理</t>
  </si>
  <si>
    <t xml:space="preserve">    城乡社区规划与管理</t>
  </si>
  <si>
    <t xml:space="preserve">  21203</t>
  </si>
  <si>
    <t xml:space="preserve">  城乡社区公共设施</t>
  </si>
  <si>
    <t xml:space="preserve">    其他城乡社区公共设施支出</t>
  </si>
  <si>
    <t xml:space="preserve">  21205</t>
  </si>
  <si>
    <t xml:space="preserve">  城乡社区环境卫生</t>
  </si>
  <si>
    <t xml:space="preserve">    城乡社区环境卫生</t>
  </si>
  <si>
    <t xml:space="preserve">  21206</t>
  </si>
  <si>
    <t xml:space="preserve">  建设市场管理与监督</t>
  </si>
  <si>
    <t xml:space="preserve">    建设市场管理与监督</t>
  </si>
  <si>
    <t xml:space="preserve">  21299</t>
  </si>
  <si>
    <t xml:space="preserve">  其他城乡社区支出</t>
  </si>
  <si>
    <t xml:space="preserve">    其他城乡社区支出</t>
  </si>
  <si>
    <t>213</t>
  </si>
  <si>
    <t>农林水支出</t>
  </si>
  <si>
    <t xml:space="preserve">  21301</t>
  </si>
  <si>
    <t xml:space="preserve">  农业</t>
  </si>
  <si>
    <t xml:space="preserve">    行政运行（农业）</t>
  </si>
  <si>
    <t xml:space="preserve">    事业运行（农业）</t>
  </si>
  <si>
    <t xml:space="preserve">    24</t>
  </si>
  <si>
    <t xml:space="preserve">    农业组织化与产业化经营</t>
  </si>
  <si>
    <t xml:space="preserve">    26</t>
  </si>
  <si>
    <t xml:space="preserve">    农村公益事业</t>
  </si>
  <si>
    <t xml:space="preserve">    其他农业支出</t>
  </si>
  <si>
    <t xml:space="preserve">  21302</t>
  </si>
  <si>
    <t xml:space="preserve">  林业</t>
  </si>
  <si>
    <t xml:space="preserve">    行政运行（林业）</t>
  </si>
  <si>
    <t xml:space="preserve">    林业事业机构</t>
  </si>
  <si>
    <t xml:space="preserve">  21303</t>
  </si>
  <si>
    <t xml:space="preserve">  水利</t>
  </si>
  <si>
    <t xml:space="preserve">    行政运行（水利）</t>
  </si>
  <si>
    <t xml:space="preserve">    水利技术推广</t>
  </si>
  <si>
    <t xml:space="preserve">    34</t>
  </si>
  <si>
    <t xml:space="preserve">    水利建设移民支出</t>
  </si>
  <si>
    <t xml:space="preserve">    其他水利支出</t>
  </si>
  <si>
    <t xml:space="preserve">  21306</t>
  </si>
  <si>
    <t xml:space="preserve">  农业综合开发</t>
  </si>
  <si>
    <t xml:space="preserve">    机构运行（农业综合开发）</t>
  </si>
  <si>
    <t xml:space="preserve">  21307</t>
  </si>
  <si>
    <t xml:space="preserve">  农村综合改革</t>
  </si>
  <si>
    <t xml:space="preserve">    对村民委员会和村党支部的补助</t>
  </si>
  <si>
    <t xml:space="preserve">  21308</t>
  </si>
  <si>
    <t xml:space="preserve">  普惠金融发展支出</t>
  </si>
  <si>
    <t xml:space="preserve">    其他普惠金融发展支出</t>
  </si>
  <si>
    <t xml:space="preserve">  21399</t>
  </si>
  <si>
    <t xml:space="preserve">  其他农林水支出</t>
  </si>
  <si>
    <t xml:space="preserve">    其他农林水支出</t>
  </si>
  <si>
    <t>214</t>
  </si>
  <si>
    <t>交通运输支出</t>
  </si>
  <si>
    <t xml:space="preserve">  21401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</si>
  <si>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</si>
  <si>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</si>
  <si>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</si>
  <si>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  39</t>
  </si>
  <si>
    <t xml:space="preserve">    取消政府还贷二级公路收费专项支出</t>
  </si>
  <si>
    <t>215</t>
  </si>
  <si>
    <t>资源勘探信息等支出</t>
  </si>
  <si>
    <t xml:space="preserve">  21501</t>
  </si>
  <si>
    <t xml:space="preserve">  资源勘探开发</t>
  </si>
  <si>
    <t xml:space="preserve">    行政运行（资源勘探开发）</t>
  </si>
  <si>
    <t xml:space="preserve">  21502</t>
  </si>
  <si>
    <t xml:space="preserve">  制造业</t>
  </si>
  <si>
    <t xml:space="preserve">    行政运行（制造业）</t>
  </si>
  <si>
    <t xml:space="preserve">  21506</t>
  </si>
  <si>
    <t xml:space="preserve">  安全生产监管</t>
  </si>
  <si>
    <t xml:space="preserve">    行政运行（安全生产监管）</t>
  </si>
  <si>
    <t xml:space="preserve">    安全监管监察专项</t>
  </si>
  <si>
    <t xml:space="preserve">    其他安全生产监管支出</t>
  </si>
  <si>
    <t xml:space="preserve">  21507</t>
  </si>
  <si>
    <t xml:space="preserve">  国有资产监管</t>
  </si>
  <si>
    <t xml:space="preserve">    其他国有资产监管支出</t>
  </si>
  <si>
    <t xml:space="preserve">  21508</t>
  </si>
  <si>
    <t xml:space="preserve">  支持中小企业发展和管理支出</t>
  </si>
  <si>
    <t xml:space="preserve">    行政运行（支持中小企业发展和管理支出）</t>
  </si>
  <si>
    <t xml:space="preserve">    其他支持中小企业发展和管理支出</t>
  </si>
  <si>
    <t xml:space="preserve">  21599</t>
  </si>
  <si>
    <t xml:space="preserve">  其他资源勘探信息等支出</t>
  </si>
  <si>
    <t xml:space="preserve">    其他资源勘探信息等支出</t>
  </si>
  <si>
    <t>216</t>
  </si>
  <si>
    <t>商业服务业等支出</t>
  </si>
  <si>
    <t xml:space="preserve">  21602</t>
  </si>
  <si>
    <t xml:space="preserve">  商业流通事务</t>
  </si>
  <si>
    <t xml:space="preserve">    行政运行（商业流通事务）</t>
  </si>
  <si>
    <t xml:space="preserve">  21605</t>
  </si>
  <si>
    <t xml:space="preserve">  旅游业管理与服务支出</t>
  </si>
  <si>
    <t xml:space="preserve">    行政运行（旅游业管理与服务支出）</t>
  </si>
  <si>
    <t>220</t>
  </si>
  <si>
    <t>国土海洋气象等支出</t>
  </si>
  <si>
    <t xml:space="preserve">  22001</t>
  </si>
  <si>
    <t xml:space="preserve">  国土资源事务</t>
  </si>
  <si>
    <t xml:space="preserve">    行政运行（国土资源事务）</t>
  </si>
  <si>
    <t xml:space="preserve">    其他国土资源事务支出</t>
  </si>
  <si>
    <t xml:space="preserve">  22005</t>
  </si>
  <si>
    <t xml:space="preserve">  气象事务</t>
  </si>
  <si>
    <t xml:space="preserve">    气象事业机构</t>
  </si>
  <si>
    <t xml:space="preserve">  22099</t>
  </si>
  <si>
    <t xml:space="preserve">  其他国土海洋气象等支出</t>
  </si>
  <si>
    <t xml:space="preserve">    其他国土海洋气象等支出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</si>
  <si>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</si>
  <si>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</si>
  <si>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</si>
  <si>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</si>
  <si>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其他保障性安居工程支出</t>
  </si>
  <si>
    <t>222</t>
  </si>
  <si>
    <t>粮油物资储备支出</t>
  </si>
  <si>
    <t xml:space="preserve">  22201</t>
  </si>
  <si>
    <t xml:space="preserve">  粮油事务</t>
  </si>
  <si>
    <t xml:space="preserve">    行政运行（粮油事务）</t>
  </si>
  <si>
    <t xml:space="preserve">  22102</t>
  </si>
  <si>
    <t xml:space="preserve">  住房改革支出</t>
  </si>
  <si>
    <t xml:space="preserve">    购房补贴</t>
  </si>
  <si>
    <t xml:space="preserve">    15</t>
  </si>
  <si>
    <t xml:space="preserve">    粮食风险基金</t>
  </si>
  <si>
    <t>债务还本支出</t>
  </si>
  <si>
    <t>附表1-5</t>
  </si>
  <si>
    <t>2018年度一般公共预算本级支出经济分类情况表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</si>
  <si>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</si>
  <si>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</si>
  <si>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</si>
  <si>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</si>
  <si>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</si>
  <si>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</si>
  <si>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</si>
  <si>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</si>
  <si>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</si>
  <si>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</si>
  <si>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</si>
  <si>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</si>
  <si>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</si>
  <si>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</si>
  <si>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</si>
  <si>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</si>
  <si>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</si>
  <si>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</si>
  <si>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2018年度一般公共预算本级基本支出经济分类情况表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</si>
  <si>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</si>
  <si>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</si>
  <si>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</si>
  <si>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</si>
  <si>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</si>
  <si>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</si>
  <si>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</si>
  <si>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</si>
  <si>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</si>
  <si>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</si>
  <si>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</si>
  <si>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</si>
  <si>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</si>
  <si>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</si>
  <si>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</si>
  <si>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</si>
  <si>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</si>
  <si>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</si>
  <si>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</si>
  <si>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</si>
  <si>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</si>
  <si>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</si>
  <si>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</si>
  <si>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</si>
  <si>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</si>
  <si>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</si>
  <si>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</si>
  <si>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</si>
  <si>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</si>
  <si>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</si>
  <si>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</si>
  <si>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</si>
  <si>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</si>
  <si>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</si>
  <si>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</si>
  <si>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</si>
  <si>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</si>
  <si>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</si>
  <si>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</si>
  <si>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</si>
  <si>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</si>
  <si>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</si>
  <si>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</si>
  <si>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</si>
  <si>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</si>
  <si>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</si>
  <si>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</si>
  <si>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</si>
  <si>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</si>
  <si>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</si>
  <si>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</si>
  <si>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</si>
  <si>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</si>
  <si>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</si>
  <si>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</si>
  <si>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</si>
  <si>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</si>
  <si>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</si>
  <si>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2018年度对下税收返还和转移支付预算表</t>
  </si>
  <si>
    <t> 单位：万元</t>
  </si>
  <si>
    <t>项目</t>
  </si>
  <si>
    <t>小计</t>
  </si>
  <si>
    <t>××地区</t>
  </si>
  <si>
    <t>…………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</si>
  <si>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</si>
  <si>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</si>
  <si>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</si>
  <si>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</si>
  <si>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</si>
  <si>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</si>
  <si>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</si>
  <si>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</si>
  <si>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</si>
  <si>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</si>
  <si>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</si>
  <si>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</si>
  <si>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</si>
  <si>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</si>
  <si>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</si>
  <si>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</si>
  <si>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</si>
  <si>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</si>
  <si>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</si>
  <si>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</si>
  <si>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</si>
  <si>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 xml:space="preserve"> ………………………………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</si>
  <si>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</si>
  <si>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</si>
  <si>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</si>
  <si>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</si>
  <si>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</si>
  <si>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</si>
  <si>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</si>
  <si>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</si>
  <si>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</si>
  <si>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</si>
  <si>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</si>
  <si>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</si>
  <si>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</si>
  <si>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</si>
  <si>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</si>
  <si>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</si>
  <si>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</si>
  <si>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</si>
  <si>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</si>
  <si>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</si>
  <si>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</si>
  <si>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 其中：××项目</t>
  </si>
  <si>
    <t>本县所辖乡镇作为一级预算部门管理，未单独编制政府预算，为此未有一般公共预算对下税收返还和转移支付预算数据。</t>
  </si>
  <si>
    <t>附表1-8</t>
  </si>
  <si>
    <t>2018年度本级一般公共预算“三公”经费支出预算表</t>
  </si>
  <si>
    <t>上年预算数</t>
  </si>
  <si>
    <t>预算数为上年预算数的％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</si>
  <si>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</si>
  <si>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</si>
  <si>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</si>
  <si>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</si>
  <si>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</si>
  <si>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</si>
  <si>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</si>
  <si>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</si>
  <si>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2018年使用一般公共预算拨款安排的“三公”经费预算数为1104.3万元，比上年预算数减少44.08万元。其中，因公出国（境）经费7万元，与上年预算数相比持平；公务接待费600.83万元，与上年预算数相比下降1.2%；公务用车购置经费17.9万元，与上年预算数相比增长3480%；公务用车运行经费478.57万元，与上年预算数相比下降10.25%。“三公”经费预算减少的主要原因是严格执行八项规定及公车改革的结果。</t>
  </si>
  <si>
    <t>附表1-9</t>
  </si>
  <si>
    <t>2018年度政府性基金收入预算表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</si>
  <si>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</si>
  <si>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</si>
  <si>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</si>
  <si>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</si>
  <si>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</si>
  <si>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</si>
  <si>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</si>
  <si>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</si>
  <si>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</si>
  <si>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</si>
  <si>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</si>
  <si>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</si>
  <si>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</si>
  <si>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</si>
  <si>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</si>
  <si>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</si>
  <si>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</si>
  <si>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</si>
  <si>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</si>
  <si>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</si>
  <si>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</si>
  <si>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</si>
  <si>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</si>
  <si>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附表1-10</t>
  </si>
  <si>
    <t>2018年度政府性基金支出预算表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</si>
  <si>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</si>
  <si>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</si>
  <si>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</si>
  <si>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</si>
  <si>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</si>
  <si>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</si>
  <si>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</si>
  <si>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</si>
  <si>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</si>
  <si>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</si>
  <si>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</si>
  <si>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十二、国有土地使用权出让金支出</t>
  </si>
  <si>
    <t>十三、彩票公益金支出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</si>
  <si>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</si>
  <si>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</si>
  <si>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</si>
  <si>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</si>
  <si>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</si>
  <si>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附表1-13</t>
  </si>
  <si>
    <t>2018年度政府性基金转移支付预算表</t>
  </si>
  <si>
    <t>……</t>
  </si>
  <si>
    <t>本县所辖乡镇作为一级预算部门管理，未单独编制政府预算，为此未有政府性基金对下税收返还和转移支付预算数据。</t>
  </si>
  <si>
    <t>附表1-16</t>
  </si>
  <si>
    <t>2018年度本级国有资本经营收入预算表</t>
  </si>
  <si>
    <t>一、利润收入</t>
  </si>
  <si>
    <t xml:space="preserve">  其中：××企业(名称)利润收入</t>
  </si>
  <si>
    <t>…………………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</si>
  <si>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</si>
  <si>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</si>
  <si>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</si>
  <si>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</si>
  <si>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</si>
  <si>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</si>
  <si>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</si>
  <si>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</si>
  <si>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</si>
  <si>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</si>
  <si>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</si>
  <si>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附表1-17</t>
  </si>
  <si>
    <t>2018年度本级国有资本经营支出预算表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</si>
  <si>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</si>
  <si>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</si>
  <si>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</si>
  <si>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</si>
  <si>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</si>
  <si>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</si>
  <si>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</si>
  <si>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</si>
  <si>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</si>
  <si>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</si>
  <si>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</si>
  <si>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</si>
  <si>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</si>
  <si>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</si>
  <si>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</si>
  <si>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</si>
  <si>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</si>
  <si>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</si>
  <si>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</si>
  <si>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</si>
  <si>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</si>
  <si>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</si>
  <si>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</si>
  <si>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</si>
  <si>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</si>
  <si>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</si>
  <si>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</si>
  <si>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</si>
  <si>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</si>
  <si>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</si>
  <si>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附表1-18</t>
  </si>
  <si>
    <t>2018年度社会保险基金预算收入表</t>
  </si>
  <si>
    <t>一、个人缴费收入</t>
  </si>
  <si>
    <t>二、集体补助收入</t>
  </si>
  <si>
    <t>三、利息收入</t>
  </si>
  <si>
    <t>四、政府补贴收入</t>
  </si>
  <si>
    <t xml:space="preserve">    其中：对基础养老金的补贴收入</t>
  </si>
  <si>
    <t xml:space="preserve">          对个人缴费的补贴收入</t>
  </si>
  <si>
    <t>五、其他收入</t>
  </si>
  <si>
    <t>六、转移收入</t>
  </si>
  <si>
    <t>上级补助收入</t>
  </si>
  <si>
    <t>下级上解收入</t>
  </si>
  <si>
    <t>上年结余</t>
  </si>
  <si>
    <t>收 入 总 计</t>
  </si>
  <si>
    <t>附表1-19</t>
  </si>
  <si>
    <t>2018年度社会保险基金预算支出表</t>
  </si>
  <si>
    <t>一、基础养老金支出</t>
  </si>
  <si>
    <t>二、个人账户养老金支出</t>
  </si>
  <si>
    <t>三、其他支出</t>
  </si>
  <si>
    <t>四、转移支出</t>
  </si>
  <si>
    <t>本年收支结余</t>
  </si>
  <si>
    <t>年末滚存结余</t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</si>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</sst>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25">
    <numFmt numFmtId="176" formatCode="#,##0;\(#,##0\)"/>
    <numFmt numFmtId="177" formatCode="#,##0;\-#,##0;&quot;-&quot;"/>
    <numFmt numFmtId="178" formatCode="_(&quot;$&quot;* #,##0.00_);_(&quot;$&quot;* \(#,##0.00\);_(&quot;$&quot;* &quot;-&quot;??_);_(@_)"/>
    <numFmt numFmtId="179" formatCode="_ \¥* #,##0.00_ ;_ \¥* \-#,##0.00_ ;_ \¥* &quot;-&quot;??_ ;_ @_ "/>
    <numFmt numFmtId="44" formatCode="_ &quot;￥&quot;* #,##0.00_ ;_ &quot;￥&quot;* \-#,##0.00_ ;_ &quot;￥&quot;* &quot;-&quot;??_ ;_ @_ "/>
    <numFmt numFmtId="180" formatCode="_-* #,##0.0000_-;\-* #,##0.0000_-;_-* &quot;-&quot;??_-;_-@_-"/>
    <numFmt numFmtId="181" formatCode="#,##0_ ;[Red]\-#,##0\ "/>
    <numFmt numFmtId="182" formatCode="_-&quot;$&quot;* #,##0_-;\-&quot;$&quot;* #,##0_-;_-&quot;$&quot;* &quot;-&quot;_-;_-@_-"/>
    <numFmt numFmtId="183" formatCode="\$#,##0.00;\(\$#,##0.00\)"/>
    <numFmt numFmtId="42" formatCode="_ &quot;￥&quot;* #,##0_ ;_ &quot;￥&quot;* \-#,##0_ ;_ &quot;￥&quot;* &quot;-&quot;_ ;_ @_ "/>
    <numFmt numFmtId="184" formatCode="_-\¥* #,##0_-;\-\¥* #,##0_-;_-\¥* &quot;-&quot;_-;_-@_-"/>
    <numFmt numFmtId="185" formatCode="* #,##0.00;* \-#,##0.00;* &quot;&quot;??;@"/>
    <numFmt numFmtId="186" formatCode="0.0"/>
    <numFmt numFmtId="41" formatCode="_ * #,##0_ ;_ * \-#,##0_ ;_ * &quot;-&quot;_ ;_ @_ "/>
    <numFmt numFmtId="187" formatCode="0;_ℇ"/>
    <numFmt numFmtId="188" formatCode="#,##0.000_ "/>
    <numFmt numFmtId="43" formatCode="_ * #,##0.00_ ;_ * \-#,##0.00_ ;_ * &quot;-&quot;??_ ;_ @_ "/>
    <numFmt numFmtId="189" formatCode="_-* #,##0_-;\-* #,##0_-;_-* &quot;-&quot;_-;_-@_-"/>
    <numFmt numFmtId="190" formatCode="_-* #,##0.00_-;\-* #,##0.00_-;_-* &quot;-&quot;??_-;_-@_-"/>
    <numFmt numFmtId="191" formatCode="0.00_ "/>
    <numFmt numFmtId="192" formatCode="0.0%"/>
    <numFmt numFmtId="193" formatCode="\$#,##0;\(\$#,##0\)"/>
    <numFmt numFmtId="194" formatCode="_(* #,##0.00_);_(* \(#,##0.00\);_(* &quot;-&quot;??_);_(@_)"/>
    <numFmt numFmtId="195" formatCode="0_ "/>
    <numFmt numFmtId="196" formatCode="0;_퐇"/>
  </numFmts>
  <fonts count="101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name val="方正小标宋_GBK"/>
      <charset val="134"/>
    </font>
    <font>
      <sz val="12"/>
      <color indexed="9"/>
      <name val="宋体"/>
      <charset val="134"/>
    </font>
    <font>
      <b/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Times New Roman"/>
      <charset val="134"/>
    </font>
    <font>
      <sz val="16"/>
      <color indexed="8"/>
      <name val="方正小标宋_GBK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6"/>
      <color theme="1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8"/>
      <name val="方正小标宋简体"/>
      <charset val="134"/>
    </font>
    <font>
      <sz val="18"/>
      <name val="方正小标宋_GBK"/>
      <charset val="134"/>
    </font>
    <font>
      <b/>
      <sz val="11"/>
      <name val="黑体"/>
      <charset val="134"/>
    </font>
    <font>
      <sz val="16"/>
      <name val="宋体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16"/>
      <name val="楷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42"/>
      <name val="宋体"/>
      <charset val="134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62"/>
      <name val="宋体"/>
      <charset val="134"/>
    </font>
    <font>
      <sz val="18"/>
      <color indexed="54"/>
      <name val="宋体"/>
      <charset val="134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b/>
      <sz val="21"/>
      <name val="楷体_GB2312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b/>
      <sz val="11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3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1" fillId="37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6" fillId="0" borderId="0" applyFon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4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43" fontId="4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46" fillId="12" borderId="12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75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0" fillId="0" borderId="0"/>
    <xf numFmtId="0" fontId="69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0" borderId="10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0" fillId="10" borderId="15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0" fillId="0" borderId="0"/>
    <xf numFmtId="0" fontId="76" fillId="45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4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4" fillId="31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35" borderId="0" applyNumberFormat="0" applyBorder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45" fillId="0" borderId="0">
      <alignment vertical="center"/>
    </xf>
    <xf numFmtId="0" fontId="49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9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44" fillId="53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34" borderId="19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0" fillId="26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0" borderId="0"/>
    <xf numFmtId="0" fontId="0" fillId="0" borderId="0">
      <alignment vertical="center"/>
    </xf>
    <xf numFmtId="0" fontId="67" fillId="34" borderId="19" applyNumberFormat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7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7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65" fillId="22" borderId="17" applyNumberFormat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3" fillId="34" borderId="19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/>
    <xf numFmtId="0" fontId="42" fillId="55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3" fillId="34" borderId="19" applyNumberFormat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/>
    <xf numFmtId="0" fontId="73" fillId="34" borderId="19" applyNumberFormat="0" applyAlignment="0" applyProtection="0">
      <alignment vertical="center"/>
    </xf>
    <xf numFmtId="0" fontId="45" fillId="0" borderId="0"/>
    <xf numFmtId="0" fontId="45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3" fillId="0" borderId="0"/>
    <xf numFmtId="0" fontId="83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6" borderId="2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23" fillId="0" borderId="0"/>
    <xf numFmtId="0" fontId="0" fillId="0" borderId="0"/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9" applyNumberFormat="0" applyFill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9" applyNumberFormat="0" applyFill="0" applyAlignment="0" applyProtection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7" fillId="34" borderId="1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67" fillId="34" borderId="19" applyNumberFormat="0" applyAlignment="0" applyProtection="0">
      <alignment vertical="center"/>
    </xf>
    <xf numFmtId="186" fontId="2" fillId="0" borderId="1">
      <alignment vertical="center"/>
      <protection locked="0"/>
    </xf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3" fillId="3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5" borderId="17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5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7" fillId="34" borderId="1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4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3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0" fillId="0" borderId="0"/>
    <xf numFmtId="0" fontId="4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22" borderId="17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7" fillId="22" borderId="26" applyNumberFormat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8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2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0" fillId="26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42" fillId="9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3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5" fillId="22" borderId="1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5" fillId="0" borderId="0"/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42" fillId="2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/>
    <xf numFmtId="0" fontId="7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186" fontId="2" fillId="0" borderId="1">
      <alignment vertical="center"/>
      <protection locked="0"/>
    </xf>
    <xf numFmtId="0" fontId="7" fillId="27" borderId="0" applyNumberFormat="0" applyBorder="0" applyAlignment="0" applyProtection="0">
      <alignment vertical="center"/>
    </xf>
    <xf numFmtId="0" fontId="46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/>
    <xf numFmtId="0" fontId="7" fillId="27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6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6" fillId="0" borderId="0"/>
    <xf numFmtId="0" fontId="5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6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6" fillId="0" borderId="0"/>
    <xf numFmtId="0" fontId="7" fillId="2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1" fontId="4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37" fontId="90" fillId="0" borderId="0">
      <alignment vertical="center"/>
    </xf>
    <xf numFmtId="0" fontId="7" fillId="26" borderId="0" applyNumberFormat="0" applyBorder="0" applyAlignment="0" applyProtection="0">
      <alignment vertical="center"/>
    </xf>
    <xf numFmtId="37" fontId="90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3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3" fontId="91" fillId="0" borderId="0">
      <alignment vertical="center"/>
    </xf>
    <xf numFmtId="0" fontId="65" fillId="22" borderId="17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7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92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4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6" fillId="0" borderId="0"/>
    <xf numFmtId="0" fontId="8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5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5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7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5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5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/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3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65" fillId="5" borderId="17" applyNumberFormat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46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46" fillId="0" borderId="0"/>
    <xf numFmtId="0" fontId="7" fillId="26" borderId="0" applyNumberFormat="0" applyBorder="0" applyAlignment="0" applyProtection="0">
      <alignment vertical="center"/>
    </xf>
    <xf numFmtId="0" fontId="7" fillId="0" borderId="0"/>
    <xf numFmtId="0" fontId="7" fillId="36" borderId="0" applyNumberFormat="0" applyBorder="0" applyAlignment="0" applyProtection="0">
      <alignment vertical="center"/>
    </xf>
    <xf numFmtId="0" fontId="25" fillId="0" borderId="0"/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46" fillId="0" borderId="0"/>
    <xf numFmtId="0" fontId="7" fillId="2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6" fillId="0" borderId="0"/>
    <xf numFmtId="0" fontId="7" fillId="3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46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6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7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0" borderId="0"/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7" fillId="3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177" fontId="92" fillId="0" borderId="0" applyFill="0" applyBorder="0" applyAlignment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7" fillId="0" borderId="0"/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/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/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43" fillId="0" borderId="1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76" fontId="91" fillId="0" borderId="0"/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38" fillId="1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38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42" fillId="23" borderId="0" applyNumberFormat="0" applyBorder="0" applyAlignment="0" applyProtection="0">
      <alignment vertical="center"/>
    </xf>
    <xf numFmtId="0" fontId="46" fillId="0" borderId="0"/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4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48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42" fillId="4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2" fillId="48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45" fillId="0" borderId="0"/>
    <xf numFmtId="0" fontId="45" fillId="0" borderId="0"/>
    <xf numFmtId="0" fontId="42" fillId="48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2" fontId="94" fillId="0" borderId="0" applyProtection="0"/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95" fillId="0" borderId="29" applyNumberFormat="0" applyAlignment="0" applyProtection="0">
      <alignment horizontal="left"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/>
    <xf numFmtId="0" fontId="42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77" fontId="92" fillId="0" borderId="0" applyFill="0" applyBorder="0" applyAlignment="0">
      <alignment vertical="center"/>
    </xf>
    <xf numFmtId="0" fontId="7" fillId="0" borderId="0">
      <alignment vertical="center"/>
    </xf>
    <xf numFmtId="41" fontId="45" fillId="0" borderId="0" applyFont="0" applyFill="0" applyBorder="0" applyAlignment="0" applyProtection="0"/>
    <xf numFmtId="176" fontId="91" fillId="0" borderId="0">
      <alignment vertical="center"/>
    </xf>
    <xf numFmtId="0" fontId="0" fillId="0" borderId="0">
      <alignment vertical="center"/>
    </xf>
    <xf numFmtId="194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45" fillId="0" borderId="0" applyFont="0" applyFill="0" applyBorder="0" applyAlignment="0" applyProtection="0"/>
    <xf numFmtId="0" fontId="65" fillId="22" borderId="17" applyNumberFormat="0" applyAlignment="0" applyProtection="0">
      <alignment vertical="center"/>
    </xf>
    <xf numFmtId="183" fontId="91" fillId="0" borderId="0"/>
    <xf numFmtId="0" fontId="65" fillId="5" borderId="17" applyNumberFormat="0" applyAlignment="0" applyProtection="0">
      <alignment vertical="center"/>
    </xf>
    <xf numFmtId="0" fontId="94" fillId="0" borderId="0" applyProtection="0">
      <alignment vertical="center"/>
    </xf>
    <xf numFmtId="0" fontId="94" fillId="0" borderId="0" applyProtection="0"/>
    <xf numFmtId="179" fontId="0" fillId="0" borderId="0" applyFont="0" applyFill="0" applyBorder="0" applyAlignment="0" applyProtection="0"/>
    <xf numFmtId="193" fontId="91" fillId="0" borderId="0">
      <alignment vertical="center"/>
    </xf>
    <xf numFmtId="193" fontId="91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94" fillId="0" borderId="0" applyProtection="0">
      <alignment vertical="center"/>
    </xf>
    <xf numFmtId="0" fontId="95" fillId="0" borderId="29" applyNumberFormat="0" applyAlignment="0" applyProtection="0">
      <alignment horizontal="left" vertical="center"/>
    </xf>
    <xf numFmtId="0" fontId="38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5" fillId="0" borderId="30">
      <alignment horizontal="left" vertical="center"/>
    </xf>
    <xf numFmtId="0" fontId="95" fillId="0" borderId="30">
      <alignment horizontal="left" vertical="center"/>
    </xf>
    <xf numFmtId="0" fontId="93" fillId="0" borderId="0" applyProtection="0"/>
    <xf numFmtId="0" fontId="95" fillId="0" borderId="0" applyProtection="0">
      <alignment vertical="center"/>
    </xf>
    <xf numFmtId="0" fontId="95" fillId="0" borderId="0" applyProtection="0"/>
    <xf numFmtId="0" fontId="96" fillId="0" borderId="0">
      <alignment vertical="center"/>
    </xf>
    <xf numFmtId="0" fontId="0" fillId="0" borderId="0"/>
    <xf numFmtId="0" fontId="94" fillId="0" borderId="31" applyProtection="0">
      <alignment vertical="center"/>
    </xf>
    <xf numFmtId="0" fontId="2" fillId="0" borderId="1">
      <alignment horizontal="distributed" vertical="center" wrapText="1"/>
    </xf>
    <xf numFmtId="0" fontId="54" fillId="0" borderId="13" applyNumberFormat="0" applyFill="0" applyAlignment="0" applyProtection="0">
      <alignment vertical="center"/>
    </xf>
    <xf numFmtId="0" fontId="94" fillId="0" borderId="31" applyProtection="0"/>
    <xf numFmtId="0" fontId="67" fillId="34" borderId="19" applyNumberFormat="0" applyAlignment="0" applyProtection="0">
      <alignment vertical="center"/>
    </xf>
    <xf numFmtId="0" fontId="0" fillId="0" borderId="0"/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6" fontId="2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0" fillId="0" borderId="0"/>
    <xf numFmtId="0" fontId="40" fillId="0" borderId="9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0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3" fillId="0" borderId="1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3" fillId="0" borderId="11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/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7" fillId="0" borderId="0"/>
    <xf numFmtId="0" fontId="46" fillId="0" borderId="0"/>
    <xf numFmtId="0" fontId="42" fillId="55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17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79" fontId="0" fillId="0" borderId="0" applyFont="0" applyFill="0" applyBorder="0" applyAlignment="0" applyProtection="0"/>
    <xf numFmtId="0" fontId="46" fillId="0" borderId="0"/>
    <xf numFmtId="0" fontId="9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2" fillId="0" borderId="0"/>
    <xf numFmtId="0" fontId="77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0"/>
    <xf numFmtId="0" fontId="0" fillId="0" borderId="0"/>
    <xf numFmtId="0" fontId="7" fillId="0" borderId="0"/>
    <xf numFmtId="0" fontId="23" fillId="0" borderId="0">
      <alignment vertical="center"/>
    </xf>
    <xf numFmtId="0" fontId="23" fillId="0" borderId="0"/>
    <xf numFmtId="179" fontId="0" fillId="0" borderId="0" applyFont="0" applyFill="0" applyBorder="0" applyAlignment="0" applyProtection="0"/>
    <xf numFmtId="0" fontId="23" fillId="0" borderId="0"/>
    <xf numFmtId="0" fontId="7" fillId="0" borderId="0"/>
    <xf numFmtId="0" fontId="5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67" fillId="34" borderId="19" applyNumberFormat="0" applyAlignment="0" applyProtection="0">
      <alignment vertical="center"/>
    </xf>
    <xf numFmtId="0" fontId="45" fillId="0" borderId="0"/>
    <xf numFmtId="0" fontId="4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46" fillId="0" borderId="0"/>
    <xf numFmtId="0" fontId="0" fillId="0" borderId="0">
      <alignment vertical="center"/>
    </xf>
    <xf numFmtId="0" fontId="7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46" fillId="0" borderId="0"/>
    <xf numFmtId="0" fontId="7" fillId="0" borderId="0">
      <alignment vertical="center"/>
    </xf>
    <xf numFmtId="0" fontId="46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7" fillId="5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7" fillId="5" borderId="26" applyNumberFormat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87" fillId="22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87" fillId="5" borderId="2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7" fillId="34" borderId="19" applyNumberFormat="0" applyAlignment="0" applyProtection="0">
      <alignment vertical="center"/>
    </xf>
    <xf numFmtId="186" fontId="2" fillId="0" borderId="1">
      <alignment vertical="center"/>
      <protection locked="0"/>
    </xf>
    <xf numFmtId="0" fontId="7" fillId="0" borderId="0"/>
    <xf numFmtId="0" fontId="67" fillId="34" borderId="19" applyNumberFormat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179" fontId="0" fillId="0" borderId="0" applyFont="0" applyFill="0" applyBorder="0" applyAlignment="0" applyProtection="0"/>
    <xf numFmtId="0" fontId="46" fillId="0" borderId="0"/>
    <xf numFmtId="0" fontId="0" fillId="0" borderId="0">
      <alignment vertical="center"/>
    </xf>
    <xf numFmtId="0" fontId="0" fillId="0" borderId="0"/>
    <xf numFmtId="0" fontId="80" fillId="26" borderId="17" applyNumberFormat="0" applyAlignment="0" applyProtection="0">
      <alignment vertical="center"/>
    </xf>
    <xf numFmtId="0" fontId="0" fillId="0" borderId="0">
      <alignment vertical="center"/>
    </xf>
    <xf numFmtId="0" fontId="80" fillId="26" borderId="17" applyNumberFormat="0" applyAlignment="0" applyProtection="0">
      <alignment vertical="center"/>
    </xf>
    <xf numFmtId="0" fontId="4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179" fontId="0" fillId="0" borderId="0" applyFont="0" applyFill="0" applyBorder="0" applyAlignment="0" applyProtection="0"/>
    <xf numFmtId="0" fontId="46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179" fontId="0" fillId="0" borderId="0" applyFont="0" applyFill="0" applyBorder="0" applyAlignment="0" applyProtection="0"/>
    <xf numFmtId="0" fontId="46" fillId="0" borderId="0"/>
    <xf numFmtId="0" fontId="46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179" fontId="0" fillId="0" borderId="0" applyFont="0" applyFill="0" applyBorder="0" applyAlignment="0" applyProtection="0"/>
    <xf numFmtId="0" fontId="46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3" fillId="34" borderId="19" applyNumberFormat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6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5" fillId="0" borderId="0"/>
    <xf numFmtId="0" fontId="57" fillId="4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7" fillId="0" borderId="0"/>
    <xf numFmtId="0" fontId="0" fillId="0" borderId="0"/>
    <xf numFmtId="0" fontId="0" fillId="0" borderId="0"/>
    <xf numFmtId="0" fontId="65" fillId="5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9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5" fillId="22" borderId="1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80" fillId="26" borderId="1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80" fillId="26" borderId="1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5" fillId="22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5" borderId="17" applyNumberFormat="0" applyAlignment="0" applyProtection="0">
      <alignment vertical="center"/>
    </xf>
    <xf numFmtId="0" fontId="65" fillId="22" borderId="17" applyNumberFormat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73" fillId="34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34" borderId="19" applyNumberFormat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67" fillId="34" borderId="1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9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4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7" fillId="22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22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5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22" borderId="26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8" fillId="0" borderId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22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7" fillId="5" borderId="26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80" fillId="26" borderId="17" applyNumberFormat="0" applyAlignment="0" applyProtection="0">
      <alignment vertical="center"/>
    </xf>
    <xf numFmtId="0" fontId="80" fillId="26" borderId="17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99" fillId="0" borderId="0">
      <alignment vertical="center"/>
    </xf>
    <xf numFmtId="0" fontId="99" fillId="0" borderId="0"/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0" fontId="45" fillId="0" borderId="0"/>
    <xf numFmtId="0" fontId="42" fillId="5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7" fillId="16" borderId="24" applyNumberFormat="0" applyFont="0" applyAlignment="0" applyProtection="0">
      <alignment vertical="center"/>
    </xf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3891" applyFont="1" applyAlignment="1">
      <alignment horizontal="center" vertical="center"/>
    </xf>
    <xf numFmtId="0" fontId="2" fillId="0" borderId="0" xfId="3891" applyFont="1">
      <alignment vertical="center"/>
    </xf>
    <xf numFmtId="0" fontId="3" fillId="0" borderId="0" xfId="3891" applyFont="1">
      <alignment vertical="center"/>
    </xf>
    <xf numFmtId="0" fontId="0" fillId="0" borderId="0" xfId="3891">
      <alignment vertical="center"/>
    </xf>
    <xf numFmtId="181" fontId="0" fillId="0" borderId="0" xfId="3891" applyNumberFormat="1">
      <alignment vertical="center"/>
    </xf>
    <xf numFmtId="0" fontId="4" fillId="0" borderId="0" xfId="3891" applyFont="1" applyAlignment="1">
      <alignment horizontal="center" vertical="center"/>
    </xf>
    <xf numFmtId="0" fontId="0" fillId="0" borderId="0" xfId="3891" applyFont="1">
      <alignment vertical="center"/>
    </xf>
    <xf numFmtId="0" fontId="5" fillId="0" borderId="0" xfId="3891" applyFont="1">
      <alignment vertical="center"/>
    </xf>
    <xf numFmtId="181" fontId="0" fillId="0" borderId="0" xfId="3891" applyNumberFormat="1" applyAlignment="1">
      <alignment horizontal="right" vertical="center"/>
    </xf>
    <xf numFmtId="0" fontId="1" fillId="0" borderId="1" xfId="3891" applyFont="1" applyBorder="1" applyAlignment="1">
      <alignment horizontal="distributed" vertical="center" wrapText="1" indent="3"/>
    </xf>
    <xf numFmtId="181" fontId="3" fillId="0" borderId="1" xfId="389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96" fontId="2" fillId="0" borderId="1" xfId="0" applyNumberFormat="1" applyFont="1" applyFill="1" applyBorder="1" applyAlignment="1">
      <alignment horizontal="right" vertical="center"/>
    </xf>
    <xf numFmtId="195" fontId="2" fillId="0" borderId="1" xfId="0" applyNumberFormat="1" applyFont="1" applyFill="1" applyBorder="1" applyAlignment="1">
      <alignment horizontal="right" vertical="center"/>
    </xf>
    <xf numFmtId="192" fontId="2" fillId="0" borderId="1" xfId="3138" applyNumberFormat="1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8" fillId="0" borderId="0" xfId="3891" applyFo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95" fontId="3" fillId="0" borderId="1" xfId="0" applyNumberFormat="1" applyFont="1" applyFill="1" applyBorder="1" applyAlignment="1">
      <alignment horizontal="right" vertical="center"/>
    </xf>
    <xf numFmtId="187" fontId="3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3891" applyFont="1" applyBorder="1" applyAlignment="1">
      <alignment horizontal="distributed" vertical="center" wrapText="1" indent="3"/>
    </xf>
    <xf numFmtId="0" fontId="7" fillId="0" borderId="1" xfId="3466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1" xfId="3891" applyNumberFormat="1" applyFont="1" applyBorder="1" applyAlignment="1">
      <alignment horizontal="right" vertical="center"/>
    </xf>
    <xf numFmtId="181" fontId="2" fillId="0" borderId="1" xfId="3891" applyNumberFormat="1" applyFont="1" applyBorder="1" applyAlignment="1">
      <alignment horizontal="right" vertical="center"/>
    </xf>
    <xf numFmtId="0" fontId="2" fillId="0" borderId="1" xfId="3891" applyFont="1" applyFill="1" applyBorder="1">
      <alignment vertical="center"/>
    </xf>
    <xf numFmtId="0" fontId="2" fillId="0" borderId="1" xfId="3891" applyFont="1" applyBorder="1">
      <alignment vertical="center"/>
    </xf>
    <xf numFmtId="0" fontId="10" fillId="0" borderId="0" xfId="3891" applyFont="1">
      <alignment vertical="center"/>
    </xf>
    <xf numFmtId="0" fontId="11" fillId="0" borderId="1" xfId="3466" applyNumberFormat="1" applyFont="1" applyFill="1" applyBorder="1" applyAlignment="1" applyProtection="1">
      <alignment horizontal="left" vertical="center" wrapText="1" indent="1"/>
    </xf>
    <xf numFmtId="0" fontId="7" fillId="0" borderId="1" xfId="3466" applyNumberFormat="1" applyFont="1" applyFill="1" applyBorder="1" applyAlignment="1" applyProtection="1">
      <alignment horizontal="left" vertical="center" wrapText="1" indent="1"/>
    </xf>
    <xf numFmtId="0" fontId="9" fillId="0" borderId="1" xfId="3466" applyNumberFormat="1" applyFont="1" applyFill="1" applyBorder="1" applyAlignment="1" applyProtection="1">
      <alignment horizontal="center" vertical="center" wrapText="1"/>
    </xf>
    <xf numFmtId="0" fontId="3" fillId="0" borderId="1" xfId="3891" applyFont="1" applyBorder="1">
      <alignment vertical="center"/>
    </xf>
    <xf numFmtId="0" fontId="0" fillId="0" borderId="1" xfId="3891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2" fillId="0" borderId="0" xfId="2271" applyFont="1" applyAlignment="1">
      <alignment horizontal="center" vertical="center"/>
    </xf>
    <xf numFmtId="0" fontId="7" fillId="0" borderId="0" xfId="2271" applyBorder="1">
      <alignment vertical="center"/>
    </xf>
    <xf numFmtId="0" fontId="13" fillId="0" borderId="0" xfId="2271" applyFont="1" applyBorder="1" applyAlignment="1">
      <alignment vertical="center"/>
    </xf>
    <xf numFmtId="0" fontId="13" fillId="0" borderId="0" xfId="2271" applyFont="1" applyBorder="1" applyAlignment="1">
      <alignment horizontal="right" vertical="center"/>
    </xf>
    <xf numFmtId="0" fontId="14" fillId="0" borderId="1" xfId="2271" applyFont="1" applyBorder="1" applyAlignment="1">
      <alignment horizontal="center" vertical="center" wrapText="1"/>
    </xf>
    <xf numFmtId="49" fontId="8" fillId="0" borderId="1" xfId="2870" applyNumberFormat="1" applyFont="1" applyBorder="1"/>
    <xf numFmtId="0" fontId="14" fillId="0" borderId="1" xfId="2271" applyFont="1" applyBorder="1">
      <alignment vertical="center"/>
    </xf>
    <xf numFmtId="0" fontId="15" fillId="0" borderId="1" xfId="2271" applyFont="1" applyBorder="1">
      <alignment vertical="center"/>
    </xf>
    <xf numFmtId="49" fontId="8" fillId="0" borderId="1" xfId="2870" applyNumberFormat="1" applyFont="1" applyBorder="1" applyAlignment="1">
      <alignment horizontal="left" indent="2"/>
    </xf>
    <xf numFmtId="0" fontId="16" fillId="0" borderId="1" xfId="0" applyFont="1" applyBorder="1" applyAlignment="1">
      <alignment vertical="center"/>
    </xf>
    <xf numFmtId="49" fontId="8" fillId="0" borderId="1" xfId="2870" applyNumberFormat="1" applyFont="1" applyBorder="1" applyAlignment="1"/>
    <xf numFmtId="0" fontId="8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vertical="center"/>
    </xf>
    <xf numFmtId="0" fontId="14" fillId="0" borderId="1" xfId="2271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5" fillId="0" borderId="1" xfId="2271" applyFont="1" applyBorder="1" applyAlignment="1">
      <alignment horizontal="left" vertical="center"/>
    </xf>
    <xf numFmtId="10" fontId="15" fillId="0" borderId="1" xfId="2271" applyNumberFormat="1" applyFont="1" applyBorder="1" applyAlignment="1">
      <alignment horizontal="right" vertical="center"/>
    </xf>
    <xf numFmtId="0" fontId="15" fillId="0" borderId="1" xfId="2271" applyFont="1" applyBorder="1" applyAlignment="1">
      <alignment vertical="center"/>
    </xf>
    <xf numFmtId="0" fontId="15" fillId="0" borderId="1" xfId="2271" applyFont="1" applyBorder="1" applyAlignment="1">
      <alignment horizontal="right" vertical="center"/>
    </xf>
    <xf numFmtId="0" fontId="15" fillId="0" borderId="1" xfId="227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7" fillId="0" borderId="0" xfId="2271">
      <alignment vertical="center"/>
    </xf>
    <xf numFmtId="0" fontId="17" fillId="0" borderId="1" xfId="2271" applyFont="1" applyBorder="1" applyAlignment="1">
      <alignment horizontal="center" vertical="center"/>
    </xf>
    <xf numFmtId="0" fontId="10" fillId="0" borderId="1" xfId="2271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227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7" fillId="0" borderId="1" xfId="227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0" fontId="15" fillId="0" borderId="1" xfId="2271" applyNumberFormat="1" applyFont="1" applyBorder="1">
      <alignment vertical="center"/>
    </xf>
    <xf numFmtId="0" fontId="7" fillId="0" borderId="0" xfId="2271" applyFont="1" applyBorder="1" applyAlignment="1">
      <alignment horizontal="right" vertical="center"/>
    </xf>
    <xf numFmtId="0" fontId="16" fillId="0" borderId="1" xfId="1110" applyFont="1" applyFill="1" applyBorder="1" applyAlignment="1">
      <alignment horizontal="center" vertical="center" wrapText="1"/>
    </xf>
    <xf numFmtId="3" fontId="8" fillId="0" borderId="1" xfId="3854" applyNumberFormat="1" applyFont="1" applyFill="1" applyBorder="1" applyAlignment="1" applyProtection="1">
      <alignment vertical="center"/>
    </xf>
    <xf numFmtId="0" fontId="15" fillId="0" borderId="1" xfId="2271" applyFont="1" applyBorder="1" applyAlignment="1">
      <alignment horizontal="center" vertical="center"/>
    </xf>
    <xf numFmtId="0" fontId="14" fillId="0" borderId="1" xfId="2271" applyFont="1" applyBorder="1" applyAlignment="1">
      <alignment horizontal="right" vertical="center"/>
    </xf>
    <xf numFmtId="195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6" fillId="0" borderId="1" xfId="1644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1" xfId="1111" applyFont="1" applyBorder="1" applyAlignment="1">
      <alignment horizontal="center" vertical="center"/>
    </xf>
    <xf numFmtId="191" fontId="8" fillId="0" borderId="1" xfId="1111" applyNumberFormat="1" applyFont="1" applyFill="1" applyBorder="1" applyAlignment="1">
      <alignment vertical="center"/>
    </xf>
    <xf numFmtId="191" fontId="8" fillId="0" borderId="1" xfId="0" applyNumberFormat="1" applyFont="1" applyBorder="1">
      <alignment vertical="center"/>
    </xf>
    <xf numFmtId="0" fontId="8" fillId="0" borderId="1" xfId="1111" applyFont="1" applyBorder="1" applyAlignment="1">
      <alignment vertical="center"/>
    </xf>
    <xf numFmtId="0" fontId="8" fillId="0" borderId="1" xfId="111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2875" applyFont="1" applyAlignment="1">
      <alignment horizontal="center" vertical="center"/>
    </xf>
    <xf numFmtId="0" fontId="0" fillId="0" borderId="0" xfId="2875" applyFont="1" applyAlignment="1">
      <alignment horizontal="center" vertical="center"/>
    </xf>
    <xf numFmtId="0" fontId="16" fillId="0" borderId="1" xfId="2875" applyFont="1" applyBorder="1" applyAlignment="1">
      <alignment horizontal="center" vertical="center" wrapText="1"/>
    </xf>
    <xf numFmtId="0" fontId="16" fillId="0" borderId="1" xfId="2875" applyFont="1" applyBorder="1">
      <alignment vertical="center"/>
    </xf>
    <xf numFmtId="0" fontId="8" fillId="0" borderId="1" xfId="2875" applyFont="1" applyBorder="1">
      <alignment vertical="center"/>
    </xf>
    <xf numFmtId="0" fontId="8" fillId="0" borderId="1" xfId="2875" applyFont="1" applyBorder="1" applyAlignment="1">
      <alignment horizontal="left" vertical="center" indent="1"/>
    </xf>
    <xf numFmtId="0" fontId="18" fillId="0" borderId="3" xfId="0" applyFont="1" applyBorder="1" applyAlignment="1">
      <alignment vertical="center"/>
    </xf>
    <xf numFmtId="0" fontId="20" fillId="0" borderId="0" xfId="2902" applyFont="1" applyFill="1" applyBorder="1" applyAlignment="1">
      <alignment vertical="center"/>
    </xf>
    <xf numFmtId="0" fontId="21" fillId="0" borderId="0" xfId="2902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2902" applyFont="1" applyFill="1" applyBorder="1" applyAlignment="1">
      <alignment vertical="center"/>
    </xf>
    <xf numFmtId="0" fontId="12" fillId="0" borderId="0" xfId="2902" applyFont="1" applyFill="1" applyBorder="1" applyAlignment="1">
      <alignment horizontal="center" vertical="center"/>
    </xf>
    <xf numFmtId="0" fontId="21" fillId="0" borderId="0" xfId="2902" applyFill="1" applyBorder="1" applyAlignment="1">
      <alignment horizontal="left" vertical="center" wrapText="1"/>
    </xf>
    <xf numFmtId="0" fontId="13" fillId="0" borderId="0" xfId="2902" applyFont="1" applyFill="1" applyBorder="1" applyAlignment="1">
      <alignment horizontal="right" vertical="center"/>
    </xf>
    <xf numFmtId="0" fontId="9" fillId="0" borderId="1" xfId="2902" applyFont="1" applyFill="1" applyBorder="1" applyAlignment="1">
      <alignment horizontal="center" vertical="center" wrapText="1"/>
    </xf>
    <xf numFmtId="0" fontId="3" fillId="0" borderId="1" xfId="111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110" applyFont="1" applyFill="1" applyBorder="1" applyAlignment="1">
      <alignment horizontal="right" vertical="center" wrapText="1"/>
    </xf>
    <xf numFmtId="191" fontId="3" fillId="0" borderId="1" xfId="0" applyNumberFormat="1" applyFont="1" applyFill="1" applyBorder="1" applyAlignment="1">
      <alignment horizontal="right" vertical="center" wrapText="1"/>
    </xf>
    <xf numFmtId="49" fontId="22" fillId="0" borderId="1" xfId="2242" applyNumberFormat="1" applyFont="1" applyFill="1" applyBorder="1" applyAlignment="1">
      <alignment horizontal="left" vertical="center" wrapText="1"/>
    </xf>
    <xf numFmtId="0" fontId="20" fillId="0" borderId="1" xfId="2902" applyFont="1" applyFill="1" applyBorder="1" applyAlignment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49" fontId="24" fillId="0" borderId="1" xfId="2242" applyNumberFormat="1" applyFont="1" applyFill="1" applyBorder="1" applyAlignment="1">
      <alignment horizontal="left" vertical="center" wrapText="1"/>
    </xf>
    <xf numFmtId="0" fontId="7" fillId="0" borderId="1" xfId="2902" applyFont="1" applyFill="1" applyBorder="1" applyAlignment="1">
      <alignment horizontal="righ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185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9" fillId="0" borderId="1" xfId="2902" applyFont="1" applyFill="1" applyBorder="1" applyAlignment="1">
      <alignment horizontal="center" vertical="center"/>
    </xf>
    <xf numFmtId="1" fontId="3" fillId="0" borderId="1" xfId="111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" fontId="21" fillId="0" borderId="0" xfId="2902" applyNumberFormat="1" applyFill="1" applyBorder="1" applyAlignment="1">
      <alignment vertical="center"/>
    </xf>
    <xf numFmtId="0" fontId="7" fillId="0" borderId="1" xfId="3433" applyFont="1" applyFill="1" applyBorder="1" applyAlignment="1">
      <alignment horizontal="left" vertical="center"/>
    </xf>
    <xf numFmtId="1" fontId="7" fillId="0" borderId="1" xfId="2902" applyNumberFormat="1" applyFont="1" applyFill="1" applyBorder="1" applyAlignment="1">
      <alignment horizontal="right" vertical="center"/>
    </xf>
    <xf numFmtId="2" fontId="7" fillId="0" borderId="1" xfId="2902" applyNumberFormat="1" applyFont="1" applyFill="1" applyBorder="1" applyAlignment="1">
      <alignment horizontal="right" vertical="center"/>
    </xf>
    <xf numFmtId="49" fontId="25" fillId="0" borderId="0" xfId="2239" applyNumberFormat="1" applyFont="1" applyFill="1" applyBorder="1" applyAlignment="1"/>
    <xf numFmtId="1" fontId="23" fillId="0" borderId="0" xfId="2902" applyNumberFormat="1" applyFont="1" applyFill="1" applyBorder="1" applyAlignment="1">
      <alignment vertical="center"/>
    </xf>
    <xf numFmtId="0" fontId="0" fillId="0" borderId="0" xfId="1110" applyFont="1" applyFill="1" applyBorder="1" applyAlignment="1"/>
    <xf numFmtId="0" fontId="0" fillId="0" borderId="0" xfId="1110" applyFill="1" applyBorder="1" applyAlignment="1"/>
    <xf numFmtId="0" fontId="4" fillId="0" borderId="0" xfId="1110" applyFont="1" applyFill="1" applyBorder="1" applyAlignment="1">
      <alignment horizontal="center"/>
    </xf>
    <xf numFmtId="0" fontId="26" fillId="0" borderId="0" xfId="1110" applyFont="1" applyFill="1" applyBorder="1" applyAlignment="1">
      <alignment vertical="center"/>
    </xf>
    <xf numFmtId="0" fontId="3" fillId="0" borderId="4" xfId="1110" applyFont="1" applyFill="1" applyBorder="1" applyAlignment="1">
      <alignment horizontal="center" vertical="center" wrapText="1"/>
    </xf>
    <xf numFmtId="1" fontId="2" fillId="0" borderId="1" xfId="909" applyNumberFormat="1" applyFont="1" applyFill="1" applyBorder="1" applyAlignment="1" applyProtection="1">
      <alignment vertical="center"/>
      <protection locked="0"/>
    </xf>
    <xf numFmtId="195" fontId="2" fillId="0" borderId="1" xfId="0" applyNumberFormat="1" applyFont="1" applyFill="1" applyBorder="1" applyAlignment="1">
      <alignment horizontal="right" vertical="center" wrapText="1"/>
    </xf>
    <xf numFmtId="19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95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1" xfId="909" applyFont="1" applyFill="1" applyBorder="1" applyAlignment="1">
      <alignment horizontal="center" vertical="center"/>
    </xf>
    <xf numFmtId="1" fontId="3" fillId="0" borderId="1" xfId="909" applyNumberFormat="1" applyFont="1" applyFill="1" applyBorder="1" applyAlignment="1"/>
    <xf numFmtId="0" fontId="0" fillId="2" borderId="1" xfId="0" applyFill="1" applyBorder="1" applyAlignment="1">
      <alignment vertical="center"/>
    </xf>
    <xf numFmtId="1" fontId="3" fillId="0" borderId="1" xfId="909" applyNumberFormat="1" applyFont="1" applyFill="1" applyBorder="1" applyAlignment="1" applyProtection="1">
      <alignment vertical="center"/>
      <protection locked="0"/>
    </xf>
    <xf numFmtId="0" fontId="3" fillId="0" borderId="1" xfId="909" applyFont="1" applyFill="1" applyBorder="1" applyAlignment="1"/>
    <xf numFmtId="0" fontId="1" fillId="0" borderId="1" xfId="0" applyFont="1" applyFill="1" applyBorder="1" applyAlignment="1">
      <alignment vertical="center"/>
    </xf>
    <xf numFmtId="1" fontId="2" fillId="0" borderId="1" xfId="909" applyNumberFormat="1" applyFont="1" applyFill="1" applyBorder="1" applyAlignment="1" applyProtection="1">
      <alignment horizontal="left" vertical="center"/>
      <protection locked="0"/>
    </xf>
    <xf numFmtId="0" fontId="2" fillId="0" borderId="1" xfId="909" applyFont="1" applyFill="1" applyBorder="1" applyAlignment="1"/>
    <xf numFmtId="0" fontId="2" fillId="0" borderId="1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" fillId="0" borderId="1" xfId="909" applyNumberFormat="1" applyFont="1" applyFill="1" applyBorder="1" applyAlignment="1" applyProtection="1">
      <alignment vertical="center"/>
      <protection locked="0"/>
    </xf>
    <xf numFmtId="0" fontId="0" fillId="0" borderId="0" xfId="3807" applyFont="1" applyAlignment="1"/>
    <xf numFmtId="0" fontId="0" fillId="0" borderId="0" xfId="3807" applyAlignment="1"/>
    <xf numFmtId="0" fontId="28" fillId="0" borderId="0" xfId="3807" applyFont="1" applyFill="1" applyAlignment="1">
      <alignment horizontal="center"/>
    </xf>
    <xf numFmtId="0" fontId="26" fillId="0" borderId="0" xfId="3807" applyFont="1" applyFill="1" applyAlignment="1">
      <alignment vertical="center"/>
    </xf>
    <xf numFmtId="0" fontId="23" fillId="0" borderId="0" xfId="4084" applyFont="1" applyAlignment="1">
      <alignment horizontal="right" vertical="center"/>
    </xf>
    <xf numFmtId="0" fontId="3" fillId="0" borderId="1" xfId="3807" applyFont="1" applyFill="1" applyBorder="1" applyAlignment="1">
      <alignment horizontal="center" vertical="center" wrapText="1"/>
    </xf>
    <xf numFmtId="0" fontId="3" fillId="0" borderId="1" xfId="4084" applyFont="1" applyBorder="1" applyAlignment="1">
      <alignment horizontal="center" vertical="center" wrapText="1"/>
    </xf>
    <xf numFmtId="3" fontId="2" fillId="0" borderId="1" xfId="406" applyNumberFormat="1" applyFont="1" applyFill="1" applyBorder="1" applyAlignment="1" applyProtection="1">
      <alignment vertical="center"/>
    </xf>
    <xf numFmtId="0" fontId="2" fillId="0" borderId="1" xfId="1625" applyFont="1" applyFill="1" applyBorder="1" applyAlignment="1">
      <alignment horizontal="right" vertical="center"/>
    </xf>
    <xf numFmtId="0" fontId="2" fillId="0" borderId="1" xfId="4084" applyFont="1" applyBorder="1" applyAlignment="1">
      <alignment horizontal="right" vertical="center" wrapText="1"/>
    </xf>
    <xf numFmtId="10" fontId="2" fillId="0" borderId="1" xfId="408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3" fillId="0" borderId="0" xfId="4084" applyFont="1" applyAlignment="1">
      <alignment vertical="center"/>
    </xf>
    <xf numFmtId="0" fontId="3" fillId="0" borderId="1" xfId="1625" applyFont="1" applyFill="1" applyBorder="1" applyAlignment="1">
      <alignment horizontal="center" vertical="center"/>
    </xf>
    <xf numFmtId="0" fontId="3" fillId="0" borderId="1" xfId="1625" applyFont="1" applyFill="1" applyBorder="1" applyAlignment="1">
      <alignment horizontal="right" vertical="center"/>
    </xf>
    <xf numFmtId="1" fontId="3" fillId="0" borderId="1" xfId="1625" applyNumberFormat="1" applyFont="1" applyFill="1" applyBorder="1" applyAlignment="1" applyProtection="1">
      <alignment vertical="center"/>
      <protection locked="0"/>
    </xf>
    <xf numFmtId="0" fontId="3" fillId="0" borderId="1" xfId="4084" applyFont="1" applyBorder="1" applyAlignment="1">
      <alignment horizontal="right" vertical="center" wrapText="1"/>
    </xf>
    <xf numFmtId="1" fontId="2" fillId="0" borderId="1" xfId="1625" applyNumberFormat="1" applyFont="1" applyFill="1" applyBorder="1" applyAlignment="1" applyProtection="1">
      <alignment horizontal="left" vertical="center"/>
      <protection locked="0"/>
    </xf>
    <xf numFmtId="1" fontId="2" fillId="0" borderId="1" xfId="1625" applyNumberFormat="1" applyFont="1" applyFill="1" applyBorder="1" applyAlignment="1" applyProtection="1">
      <alignment vertical="center"/>
      <protection locked="0"/>
    </xf>
    <xf numFmtId="1" fontId="2" fillId="0" borderId="1" xfId="1625" applyNumberFormat="1" applyFont="1" applyFill="1" applyBorder="1" applyAlignment="1" applyProtection="1">
      <alignment horizontal="right" vertical="center"/>
      <protection locked="0"/>
    </xf>
    <xf numFmtId="0" fontId="2" fillId="0" borderId="1" xfId="4084" applyFont="1" applyBorder="1" applyAlignment="1">
      <alignment horizontal="right" vertical="center"/>
    </xf>
    <xf numFmtId="0" fontId="2" fillId="0" borderId="1" xfId="4084" applyFont="1" applyBorder="1" applyAlignment="1">
      <alignment vertical="center"/>
    </xf>
    <xf numFmtId="0" fontId="2" fillId="0" borderId="1" xfId="1625" applyNumberFormat="1" applyFont="1" applyFill="1" applyBorder="1" applyAlignment="1" applyProtection="1">
      <alignment vertical="center"/>
      <protection locked="0"/>
    </xf>
    <xf numFmtId="0" fontId="2" fillId="0" borderId="1" xfId="1625" applyNumberFormat="1" applyFont="1" applyBorder="1" applyAlignment="1" applyProtection="1">
      <alignment vertical="center"/>
      <protection locked="0"/>
    </xf>
    <xf numFmtId="0" fontId="2" fillId="0" borderId="1" xfId="1625" applyFont="1" applyFill="1" applyBorder="1" applyAlignment="1"/>
    <xf numFmtId="0" fontId="1" fillId="0" borderId="0" xfId="4084" applyFont="1" applyAlignment="1">
      <alignment horizontal="left" vertical="center"/>
    </xf>
    <xf numFmtId="0" fontId="29" fillId="0" borderId="0" xfId="3807" applyFont="1" applyFill="1" applyAlignment="1">
      <alignment horizontal="center"/>
    </xf>
    <xf numFmtId="0" fontId="3" fillId="0" borderId="4" xfId="3807" applyFont="1" applyFill="1" applyBorder="1" applyAlignment="1">
      <alignment horizontal="center" vertical="center" wrapText="1"/>
    </xf>
    <xf numFmtId="0" fontId="9" fillId="0" borderId="4" xfId="2271" applyFont="1" applyBorder="1">
      <alignment vertical="center"/>
    </xf>
    <xf numFmtId="195" fontId="1" fillId="0" borderId="1" xfId="0" applyNumberFormat="1" applyFont="1" applyFill="1" applyBorder="1" applyAlignment="1" applyProtection="1">
      <alignment horizontal="right" vertical="center"/>
    </xf>
    <xf numFmtId="10" fontId="2" fillId="0" borderId="1" xfId="4084" applyNumberFormat="1" applyFont="1" applyBorder="1" applyAlignment="1">
      <alignment horizontal="right" vertical="center" wrapText="1"/>
    </xf>
    <xf numFmtId="0" fontId="7" fillId="0" borderId="4" xfId="2271" applyFont="1" applyBorder="1">
      <alignment vertical="center"/>
    </xf>
    <xf numFmtId="1" fontId="0" fillId="0" borderId="5" xfId="987" applyNumberFormat="1" applyFont="1" applyFill="1" applyBorder="1" applyAlignment="1" applyProtection="1">
      <alignment horizontal="right" vertical="center" wrapText="1"/>
    </xf>
    <xf numFmtId="1" fontId="0" fillId="0" borderId="1" xfId="987" applyNumberFormat="1" applyFont="1" applyFill="1" applyBorder="1" applyAlignment="1" applyProtection="1">
      <alignment horizontal="right" vertical="center" wrapText="1"/>
    </xf>
    <xf numFmtId="195" fontId="0" fillId="0" borderId="1" xfId="987" applyNumberFormat="1" applyFont="1" applyFill="1" applyBorder="1" applyAlignment="1" applyProtection="1">
      <alignment horizontal="right" vertical="center"/>
      <protection locked="0"/>
    </xf>
    <xf numFmtId="1" fontId="0" fillId="0" borderId="6" xfId="987" applyNumberFormat="1" applyFont="1" applyFill="1" applyBorder="1" applyAlignment="1" applyProtection="1">
      <alignment horizontal="right" vertical="center" wrapText="1"/>
    </xf>
    <xf numFmtId="1" fontId="0" fillId="0" borderId="4" xfId="987" applyNumberFormat="1" applyFont="1" applyFill="1" applyBorder="1" applyAlignment="1" applyProtection="1">
      <alignment horizontal="right" vertical="center" wrapText="1"/>
    </xf>
    <xf numFmtId="0" fontId="2" fillId="0" borderId="1" xfId="3807" applyFont="1" applyFill="1" applyBorder="1" applyAlignment="1">
      <alignment horizontal="right" vertical="center" wrapText="1"/>
    </xf>
    <xf numFmtId="0" fontId="30" fillId="0" borderId="4" xfId="3807" applyFont="1" applyFill="1" applyBorder="1" applyAlignment="1">
      <alignment horizontal="center" vertical="center"/>
    </xf>
    <xf numFmtId="195" fontId="3" fillId="0" borderId="1" xfId="3807" applyNumberFormat="1" applyFont="1" applyFill="1" applyBorder="1" applyAlignment="1">
      <alignment horizontal="right" vertical="center" wrapText="1"/>
    </xf>
    <xf numFmtId="1" fontId="3" fillId="0" borderId="4" xfId="3807" applyNumberFormat="1" applyFont="1" applyFill="1" applyBorder="1" applyAlignment="1" applyProtection="1">
      <alignment vertical="center"/>
      <protection locked="0"/>
    </xf>
    <xf numFmtId="0" fontId="3" fillId="0" borderId="1" xfId="3807" applyFont="1" applyFill="1" applyBorder="1" applyAlignment="1">
      <alignment horizontal="right" vertical="center" wrapText="1"/>
    </xf>
    <xf numFmtId="1" fontId="2" fillId="0" borderId="4" xfId="3807" applyNumberFormat="1" applyFont="1" applyFill="1" applyBorder="1" applyAlignment="1" applyProtection="1">
      <alignment horizontal="left" vertical="center"/>
      <protection locked="0"/>
    </xf>
    <xf numFmtId="195" fontId="2" fillId="0" borderId="1" xfId="3807" applyNumberFormat="1" applyFont="1" applyFill="1" applyBorder="1" applyAlignment="1">
      <alignment horizontal="right" vertical="center" wrapText="1"/>
    </xf>
    <xf numFmtId="1" fontId="2" fillId="0" borderId="4" xfId="3807" applyNumberFormat="1" applyFont="1" applyFill="1" applyBorder="1" applyAlignment="1" applyProtection="1">
      <alignment horizontal="left" vertical="center" indent="1"/>
      <protection locked="0"/>
    </xf>
    <xf numFmtId="0" fontId="2" fillId="0" borderId="4" xfId="3807" applyFont="1" applyFill="1" applyBorder="1" applyAlignment="1">
      <alignment horizontal="left" vertical="center"/>
    </xf>
    <xf numFmtId="1" fontId="2" fillId="0" borderId="4" xfId="3807" applyNumberFormat="1" applyFont="1" applyFill="1" applyBorder="1" applyAlignment="1" applyProtection="1">
      <alignment vertical="center"/>
      <protection locked="0"/>
    </xf>
    <xf numFmtId="0" fontId="2" fillId="0" borderId="4" xfId="3807" applyFont="1" applyBorder="1" applyAlignment="1"/>
    <xf numFmtId="0" fontId="0" fillId="0" borderId="0" xfId="3807" applyFont="1" applyFill="1" applyAlignment="1"/>
    <xf numFmtId="0" fontId="1" fillId="0" borderId="0" xfId="3807" applyFont="1" applyAlignment="1"/>
    <xf numFmtId="0" fontId="26" fillId="0" borderId="0" xfId="5002" applyFont="1" applyAlignment="1">
      <alignment vertical="top"/>
    </xf>
    <xf numFmtId="0" fontId="31" fillId="0" borderId="0" xfId="5002" applyFont="1">
      <alignment vertical="center"/>
    </xf>
    <xf numFmtId="0" fontId="0" fillId="0" borderId="0" xfId="5002" applyFont="1" applyAlignment="1">
      <alignment horizontal="center" vertical="center"/>
    </xf>
    <xf numFmtId="0" fontId="0" fillId="0" borderId="0" xfId="5002" applyFont="1">
      <alignment vertical="center"/>
    </xf>
    <xf numFmtId="0" fontId="29" fillId="0" borderId="0" xfId="5002" applyFont="1" applyAlignment="1">
      <alignment horizontal="center" vertical="top"/>
    </xf>
    <xf numFmtId="0" fontId="1" fillId="0" borderId="0" xfId="5002" applyFont="1" applyAlignment="1">
      <alignment horizontal="center" vertical="center"/>
    </xf>
    <xf numFmtId="0" fontId="32" fillId="0" borderId="1" xfId="5002" applyFont="1" applyFill="1" applyBorder="1" applyAlignment="1">
      <alignment horizontal="left" vertical="center"/>
    </xf>
    <xf numFmtId="0" fontId="32" fillId="0" borderId="1" xfId="5002" applyFont="1" applyBorder="1" applyAlignment="1">
      <alignment horizontal="center" vertical="center"/>
    </xf>
    <xf numFmtId="0" fontId="33" fillId="0" borderId="4" xfId="5002" applyFont="1" applyFill="1" applyBorder="1" applyAlignment="1">
      <alignment horizontal="center" vertical="center"/>
    </xf>
    <xf numFmtId="0" fontId="33" fillId="0" borderId="2" xfId="5002" applyFont="1" applyFill="1" applyBorder="1">
      <alignment vertical="center"/>
    </xf>
    <xf numFmtId="0" fontId="0" fillId="0" borderId="1" xfId="5002" applyFont="1" applyBorder="1" applyAlignment="1">
      <alignment horizontal="center" vertical="center"/>
    </xf>
    <xf numFmtId="0" fontId="34" fillId="0" borderId="0" xfId="5002" applyFont="1" applyFill="1" applyAlignment="1">
      <alignment horizontal="left" vertical="center"/>
    </xf>
    <xf numFmtId="0" fontId="35" fillId="0" borderId="0" xfId="5002" applyFont="1" applyFill="1">
      <alignment vertical="center"/>
    </xf>
    <xf numFmtId="0" fontId="36" fillId="0" borderId="2" xfId="5002" applyFont="1" applyFill="1" applyBorder="1">
      <alignment vertical="center"/>
    </xf>
    <xf numFmtId="0" fontId="18" fillId="0" borderId="3" xfId="5002" applyFont="1" applyBorder="1" applyAlignment="1">
      <alignment horizontal="left" vertical="center" wrapText="1"/>
    </xf>
    <xf numFmtId="0" fontId="18" fillId="0" borderId="0" xfId="5002" applyFont="1" applyBorder="1" applyAlignment="1">
      <alignment horizontal="left" vertical="center" wrapText="1"/>
    </xf>
  </cellXfs>
  <cellStyles count="5003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常规 51 3" xfId="406"/>
    <cellStyle name="?鹎%U龡&amp;H齲_x0001_C铣_x0014__x0007__x0001__x0001_ 3 2 2 3 2 2" xfId="407"/>
    <cellStyle name="?鹎%U龡&amp;H齲_x0001_C铣_x0014__x0007__x0001__x0001_ 2 2 2 7" xfId="408"/>
    <cellStyle name="?鹎%U龡&amp;H齲_x0001_C铣_x0014__x0007__x0001__x0001_ 2 2 2 7 2" xfId="409"/>
    <cellStyle name="60% - 强调文字颜色 5 3 2 2 2" xfId="410"/>
    <cellStyle name="?鹎%U龡&amp;H齲_x0001_C铣_x0014__x0007__x0001__x0001_ 2 2 2 8 2" xfId="411"/>
    <cellStyle name="60% - 强调文字颜色 5 3 2 3" xfId="412"/>
    <cellStyle name="?鹎%U龡&amp;H齲_x0001_C铣_x0014__x0007__x0001__x0001_ 2 2 2 9" xfId="413"/>
    <cellStyle name="60% - 强调文字颜色 5 3 2 3 2" xfId="414"/>
    <cellStyle name="?鹎%U龡&amp;H齲_x0001_C铣_x0014__x0007__x0001__x0001_ 2 2 2 9 2" xfId="415"/>
    <cellStyle name="20% - 强调文字颜色 1 3 2 2 2" xfId="416"/>
    <cellStyle name="?鹎%U龡&amp;H齲_x0001_C铣_x0014__x0007__x0001__x0001_ 2 3 2 4 5" xfId="417"/>
    <cellStyle name="?鹎%U龡&amp;H齲_x0001_C铣_x0014__x0007__x0001__x0001_ 2 2 4" xfId="418"/>
    <cellStyle name="?鹎%U龡&amp;H齲_x0001_C铣_x0014__x0007__x0001__x0001_ 2 2 2_2015财政决算公开" xfId="419"/>
    <cellStyle name="?鹎%U龡&amp;H齲_x0001_C铣_x0014__x0007__x0001__x0001_ 2 3 2 4 4 2" xfId="420"/>
    <cellStyle name="?鹎%U龡&amp;H齲_x0001_C铣_x0014__x0007__x0001__x0001_ 2 2 3 2" xfId="421"/>
    <cellStyle name="货币 2 7 2 2" xfId="422"/>
    <cellStyle name="?鹎%U龡&amp;H齲_x0001_C铣_x0014__x0007__x0001__x0001_ 2 2 3 2 3 2" xfId="423"/>
    <cellStyle name="货币 2 7 3" xfId="424"/>
    <cellStyle name="常规 8 2 2" xfId="425"/>
    <cellStyle name="?鹎%U龡&amp;H齲_x0001_C铣_x0014__x0007__x0001__x0001_ 2 2 3 2 4" xfId="426"/>
    <cellStyle name="货币 2 7 3 2" xfId="427"/>
    <cellStyle name="常规 8 2 2 2" xfId="428"/>
    <cellStyle name="?鹎%U龡&amp;H齲_x0001_C铣_x0014__x0007__x0001__x0001_ 2 2 3 2 4 2" xfId="429"/>
    <cellStyle name="货币 2 7 4" xfId="430"/>
    <cellStyle name="常规 8 2 3" xfId="431"/>
    <cellStyle name="?鹎%U龡&amp;H齲_x0001_C铣_x0014__x0007__x0001__x0001_ 2 2 3 2 5" xfId="432"/>
    <cellStyle name="?鹎%U龡&amp;H齲_x0001_C铣_x0014__x0007__x0001__x0001_ 2 3 2" xfId="433"/>
    <cellStyle name="?鹎%U龡&amp;H齲_x0001_C铣_x0014__x0007__x0001__x0001_ 2 2 9 2" xfId="434"/>
    <cellStyle name="解释性文本 4 3" xfId="435"/>
    <cellStyle name="20% - 强调文字颜色 1 2 4 2" xfId="436"/>
    <cellStyle name="?鹎%U龡&amp;H齲_x0001_C铣_x0014__x0007__x0001__x0001_ 2 2 3 2_2015财政决算公开" xfId="437"/>
    <cellStyle name="?鹎%U龡&amp;H齲_x0001_C铣_x0014__x0007__x0001__x0001_ 2 2 3 3" xfId="438"/>
    <cellStyle name="?鹎%U龡&amp;H齲_x0001_C铣_x0014__x0007__x0001__x0001_ 2 2 3 3 2" xfId="439"/>
    <cellStyle name="?鹎%U龡&amp;H齲_x0001_C铣_x0014__x0007__x0001__x0001_ 2 4" xfId="440"/>
    <cellStyle name="?鹎%U龡&amp;H齲_x0001_C铣_x0014__x0007__x0001__x0001_ 2 2 3 3 2 2" xfId="441"/>
    <cellStyle name="货币 2 8 2" xfId="442"/>
    <cellStyle name="?鹎%U龡&amp;H齲_x0001_C铣_x0014__x0007__x0001__x0001_ 2 2 3 3 3" xfId="443"/>
    <cellStyle name="计算 2 4" xfId="444"/>
    <cellStyle name="?鹎%U龡&amp;H齲_x0001_C铣_x0014__x0007__x0001__x0001_ 2 2 3 3 3 2" xfId="445"/>
    <cellStyle name="60% - 强调文字颜色 2 5 3 2" xfId="446"/>
    <cellStyle name="60% - 强调文字颜色 6 2 4" xfId="447"/>
    <cellStyle name="?鹎%U龡&amp;H齲_x0001_C铣_x0014__x0007__x0001__x0001_ 3 4 5_2015财政决算公开" xfId="448"/>
    <cellStyle name="?鹎%U龡&amp;H齲_x0001_C铣_x0014__x0007__x0001__x0001_ 3 2 2 2 3_2015财政决算公开" xfId="449"/>
    <cellStyle name="常规 8 3 2" xfId="450"/>
    <cellStyle name="60% - 强调文字颜色 1 3 2 2 2 2" xfId="451"/>
    <cellStyle name="?鹎%U龡&amp;H齲_x0001_C铣_x0014__x0007__x0001__x0001_ 2 2 3 3 4" xfId="452"/>
    <cellStyle name="?鹎%U龡&amp;H齲_x0001_C铣_x0014__x0007__x0001__x0001_ 2 2 3 4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?鹎%U龡&amp;H齲_x0001_C铣_x0014__x0007__x0001__x0001_ 3 2 3 8" xfId="460"/>
    <cellStyle name="检查单元格 4 2 2 2" xfId="461"/>
    <cellStyle name="60% - 强调文字颜色 6 3 3 2" xfId="462"/>
    <cellStyle name="?鹎%U龡&amp;H齲_x0001_C铣_x0014__x0007__x0001__x0001_ 2 2 3 4 3 2" xfId="463"/>
    <cellStyle name="常规 8 4 2" xfId="464"/>
    <cellStyle name="常规 4 2 4 2 2" xfId="465"/>
    <cellStyle name="?鹎%U龡&amp;H齲_x0001_C铣_x0014__x0007__x0001__x0001_ 2 2 3 4 4" xfId="466"/>
    <cellStyle name="?鹎%U龡&amp;H齲_x0001_C铣_x0014__x0007__x0001__x0001_ 3 2 2 2 8" xfId="467"/>
    <cellStyle name="?鹎%U龡&amp;H齲_x0001_C铣_x0014__x0007__x0001__x0001_ 2 2 3 4 4 2" xfId="468"/>
    <cellStyle name="?鹎%U龡&amp;H齲_x0001_C铣_x0014__x0007__x0001__x0001_ 2 2 3 5" xfId="469"/>
    <cellStyle name="40% - 强调文字颜色 5 2 3_2015财政决算公开" xfId="470"/>
    <cellStyle name="?鹎%U龡&amp;H齲_x0001_C铣_x0014__x0007__x0001__x0001_ 2 2 3 5 2" xfId="471"/>
    <cellStyle name="差 5 2 3" xfId="472"/>
    <cellStyle name="?鹎%U龡&amp;H齲_x0001_C铣_x0014__x0007__x0001__x0001_ 3 2 4 2 2" xfId="473"/>
    <cellStyle name="差 3 2 3 2" xfId="474"/>
    <cellStyle name="?鹎%U龡&amp;H齲_x0001_C铣_x0014__x0007__x0001__x0001_ 3 4 4 2" xfId="475"/>
    <cellStyle name="?鹎%U龡&amp;H齲_x0001_C铣_x0014__x0007__x0001__x0001_ 3 2 2 2 2 2" xfId="476"/>
    <cellStyle name="?鹎%U龡&amp;H齲_x0001_C铣_x0014__x0007__x0001__x0001_ 2 2 3 6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3 7 2" xfId="484"/>
    <cellStyle name="?鹎%U龡&amp;H齲_x0001_C铣_x0014__x0007__x0001__x0001_ 2 2 4 2" xfId="485"/>
    <cellStyle name="20% - 强调文字颜色 3 2 4 2 2" xfId="486"/>
    <cellStyle name="?鹎%U龡&amp;H齲_x0001_C铣_x0014__x0007__x0001__x0001_ 2 2 4 3" xfId="487"/>
    <cellStyle name="?鹎%U龡&amp;H齲_x0001_C铣_x0014__x0007__x0001__x0001_ 2 2 4 3 2" xfId="488"/>
    <cellStyle name="?鹎%U龡&amp;H齲_x0001_C铣_x0014__x0007__x0001__x0001_ 2 4 2 2_2015财政决算公开" xfId="489"/>
    <cellStyle name="?鹎%U龡&amp;H齲_x0001_C铣_x0014__x0007__x0001__x0001_ 2 2 4 4" xfId="490"/>
    <cellStyle name="?鹎%U龡&amp;H齲_x0001_C铣_x0014__x0007__x0001__x0001_ 2 2 4 4 2" xfId="491"/>
    <cellStyle name="20% - 强调文字颜色 5 2 2 2 2 2" xfId="492"/>
    <cellStyle name="?鹎%U龡&amp;H齲_x0001_C铣_x0014__x0007__x0001__x0001_ 2 2 4 5" xfId="493"/>
    <cellStyle name="?鹎%U龡&amp;H齲_x0001_C铣_x0014__x0007__x0001__x0001_ 3 4 6 5" xfId="494"/>
    <cellStyle name="?鹎%U龡&amp;H齲_x0001_C铣_x0014__x0007__x0001__x0001_ 3 2 2 2 4 5" xfId="495"/>
    <cellStyle name="20% - 强调文字颜色 4 6 2" xfId="496"/>
    <cellStyle name="?鹎%U龡&amp;H齲_x0001_C铣_x0014__x0007__x0001__x0001_ 2 2 4_2015财政决算公开" xfId="497"/>
    <cellStyle name="常规 11 2" xfId="498"/>
    <cellStyle name="?鹎%U龡&amp;H齲_x0001_C铣_x0014__x0007__x0001__x0001_ 2 2 5" xfId="499"/>
    <cellStyle name="烹拳 [0]_laroux" xfId="500"/>
    <cellStyle name="常规 11 2 2" xfId="501"/>
    <cellStyle name="?鹎%U龡&amp;H齲_x0001_C铣_x0014__x0007__x0001__x0001_ 2 2 5 2" xfId="502"/>
    <cellStyle name="常规 11 2 2 2" xfId="503"/>
    <cellStyle name="60% - 强调文字颜色 2 2 4 3" xfId="504"/>
    <cellStyle name="60% - 强调文字颜色 3 3 5" xfId="505"/>
    <cellStyle name="?鹎%U龡&amp;H齲_x0001_C铣_x0014__x0007__x0001__x0001_ 2 2 5 2 2" xfId="506"/>
    <cellStyle name="常规 11 2 3" xfId="507"/>
    <cellStyle name="?鹎%U龡&amp;H齲_x0001_C铣_x0014__x0007__x0001__x0001_ 2 2 5 3" xfId="508"/>
    <cellStyle name="常规 11 2 3 2" xfId="509"/>
    <cellStyle name="?鹎%U龡&amp;H齲_x0001_C铣_x0014__x0007__x0001__x0001_ 2 2 5 3 2" xfId="510"/>
    <cellStyle name="强调文字颜色 1 3 3 2 2" xfId="511"/>
    <cellStyle name="常规 11 2 4" xfId="512"/>
    <cellStyle name="?鹎%U龡&amp;H齲_x0001_C铣_x0014__x0007__x0001__x0001_ 2 2 5 4" xfId="513"/>
    <cellStyle name="?鹎%U龡&amp;H齲_x0001_C铣_x0014__x0007__x0001__x0001_ 2 2 5 4 2" xfId="514"/>
    <cellStyle name="60% - 强调文字颜色 2 3 2 2 3" xfId="515"/>
    <cellStyle name="40% - 强调文字颜色 5 6 3" xfId="516"/>
    <cellStyle name="?鹎%U龡&amp;H齲_x0001_C铣_x0014__x0007__x0001__x0001_ 2 4 4 2 2" xfId="517"/>
    <cellStyle name="常规 11 2 5" xfId="518"/>
    <cellStyle name="?鹎%U龡&amp;H齲_x0001_C铣_x0014__x0007__x0001__x0001_ 2 2 5 5" xfId="519"/>
    <cellStyle name="常规 13 2 4" xfId="520"/>
    <cellStyle name="?鹎%U龡&amp;H齲_x0001_C铣_x0014__x0007__x0001__x0001_ 2 4 5 4" xfId="521"/>
    <cellStyle name="?鹎%U龡&amp;H齲_x0001_C铣_x0014__x0007__x0001__x0001_ 2 2 5_2015财政决算公开" xfId="522"/>
    <cellStyle name="常规 11 3" xfId="523"/>
    <cellStyle name="?鹎%U龡&amp;H齲_x0001_C铣_x0014__x0007__x0001__x0001_ 3 4 9 2" xfId="524"/>
    <cellStyle name="?鹎%U龡&amp;H齲_x0001_C铣_x0014__x0007__x0001__x0001_ 2 2 6" xfId="525"/>
    <cellStyle name="?鹎%U龡&amp;H齲_x0001_C铣_x0014__x0007__x0001__x0001_ 3 2 2 2 7 2" xfId="526"/>
    <cellStyle name="?鹎%U龡&amp;H齲_x0001_C铣_x0014__x0007__x0001__x0001_ 2 3 2 2 3" xfId="527"/>
    <cellStyle name="常规 11 3 2" xfId="528"/>
    <cellStyle name="?鹎%U龡&amp;H齲_x0001_C铣_x0014__x0007__x0001__x0001_ 2 2 6 2" xfId="529"/>
    <cellStyle name="40% - 强调文字颜色 2 3 2 2 3" xfId="530"/>
    <cellStyle name="?鹎%U龡&amp;H齲_x0001_C铣_x0014__x0007__x0001__x0001_ 2 3 2 2 3 2" xfId="531"/>
    <cellStyle name="检查单元格 2 2 4" xfId="532"/>
    <cellStyle name="常规 11 3 2 2" xfId="533"/>
    <cellStyle name="常规 18" xfId="534"/>
    <cellStyle name="常规 23" xfId="535"/>
    <cellStyle name="60% - 强调文字颜色 4 3 5" xfId="536"/>
    <cellStyle name="?鹎%U龡&amp;H齲_x0001_C铣_x0014__x0007__x0001__x0001_ 2 2 6 2 2" xfId="537"/>
    <cellStyle name="?鹎%U龡&amp;H齲_x0001_C铣_x0014__x0007__x0001__x0001_ 2 3 2 2 4" xfId="538"/>
    <cellStyle name="常规 11 3 3" xfId="539"/>
    <cellStyle name="?鹎%U龡&amp;H齲_x0001_C铣_x0014__x0007__x0001__x0001_ 2 2 6 3" xfId="540"/>
    <cellStyle name="?鹎%U龡&amp;H齲_x0001_C铣_x0014__x0007__x0001__x0001_ 2 3 2 2 4 2" xfId="541"/>
    <cellStyle name="检查单元格 2 3 4" xfId="542"/>
    <cellStyle name="常规 68" xfId="543"/>
    <cellStyle name="常规 73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常规 33 3" xfId="589"/>
    <cellStyle name="?鹎%U龡&amp;H齲_x0001_C铣_x0014__x0007__x0001__x0001_ 2 2_2015财政决算公开" xfId="590"/>
    <cellStyle name="?鹎%U龡&amp;H齲_x0001_C铣_x0014__x0007__x0001__x0001_ 2 3 2 2" xfId="591"/>
    <cellStyle name="40% - 强调文字颜色 4 5 2_2015财政决算公开" xfId="592"/>
    <cellStyle name="?鹎%U龡&amp;H齲_x0001_C铣_x0014__x0007__x0001__x0001_ 2 3 2 2 2" xfId="593"/>
    <cellStyle name="?鹎%U龡&amp;H齲_x0001_C铣_x0014__x0007__x0001__x0001_ 2 3 2 2 2 2" xfId="594"/>
    <cellStyle name="?鹎%U龡&amp;H齲_x0001_C铣_x0014__x0007__x0001__x0001_ 3 2 5 3 2" xfId="595"/>
    <cellStyle name="?鹎%U龡&amp;H齲_x0001_C铣_x0014__x0007__x0001__x0001_ 3 2 2 3 3 2" xfId="596"/>
    <cellStyle name="?鹎%U龡&amp;H齲_x0001_C铣_x0014__x0007__x0001__x0001_ 2 3 2 2_2015财政决算公开" xfId="597"/>
    <cellStyle name="?鹎%U龡&amp;H齲_x0001_C铣_x0014__x0007__x0001__x0001_ 2 3 2 3" xfId="598"/>
    <cellStyle name="?鹎%U龡&amp;H齲_x0001_C铣_x0014__x0007__x0001__x0001_ 2 3 2 3_2015财政决算公开" xfId="599"/>
    <cellStyle name="40% - 强调文字颜色 3 7 2" xfId="600"/>
    <cellStyle name="20% - 强调文字颜色 5 2 3 2 2" xfId="601"/>
    <cellStyle name="?鹎%U龡&amp;H齲_x0001_C铣_x0014__x0007__x0001__x0001_ 2 3 2 4" xfId="602"/>
    <cellStyle name="?鹎%U龡&amp;H齲_x0001_C铣_x0014__x0007__x0001__x0001_ 2 3 2 4 2" xfId="603"/>
    <cellStyle name="常规 8 3 3" xfId="604"/>
    <cellStyle name="?鹎%U龡&amp;H齲_x0001_C铣_x0014__x0007__x0001__x0001_ 2 3 4_2015财政决算公开" xfId="605"/>
    <cellStyle name="?鹎%U龡&amp;H齲_x0001_C铣_x0014__x0007__x0001__x0001_ 2 3 2 4 2 2" xfId="606"/>
    <cellStyle name="40% - 着色 4" xfId="607"/>
    <cellStyle name="?鹎%U龡&amp;H齲_x0001_C铣_x0014__x0007__x0001__x0001_ 3 4 4 4 2" xfId="608"/>
    <cellStyle name="?鹎%U龡&amp;H齲_x0001_C铣_x0014__x0007__x0001__x0001_ 3 2 2 2 2 4 2" xfId="609"/>
    <cellStyle name="?鹎%U龡&amp;H齲_x0001_C铣_x0014__x0007__x0001__x0001_ 2 3 2 4_2015财政决算公开" xfId="610"/>
    <cellStyle name="?鹎%U龡&amp;H齲_x0001_C铣_x0014__x0007__x0001__x0001_ 2 3 2 5" xfId="611"/>
    <cellStyle name="?鹎%U龡&amp;H齲_x0001_C铣_x0014__x0007__x0001__x0001_ 2 3 2 5 2" xfId="612"/>
    <cellStyle name="?鹎%U龡&amp;H齲_x0001_C铣_x0014__x0007__x0001__x0001_ 2 3 2 6" xfId="613"/>
    <cellStyle name="?鹎%U龡&amp;H齲_x0001_C铣_x0014__x0007__x0001__x0001_ 2 3 2 6 2" xfId="614"/>
    <cellStyle name="货币 4 9" xfId="615"/>
    <cellStyle name="?鹎%U龡&amp;H齲_x0001_C铣_x0014__x0007__x0001__x0001_ 3 2 2 5_2015财政决算公开" xfId="616"/>
    <cellStyle name="?鹎%U龡&amp;H齲_x0001_C铣_x0014__x0007__x0001__x0001_ 3 3 2 4 2" xfId="617"/>
    <cellStyle name="?鹎%U龡&amp;H齲_x0001_C铣_x0014__x0007__x0001__x0001_ 2 3 2 7" xfId="618"/>
    <cellStyle name="?鹎%U龡&amp;H齲_x0001_C铣_x0014__x0007__x0001__x0001_ 3 3 2 4 2 2" xfId="619"/>
    <cellStyle name="?鹎%U龡&amp;H齲_x0001_C铣_x0014__x0007__x0001__x0001_ 2 3 2 7 2" xfId="620"/>
    <cellStyle name="?鹎%U龡&amp;H齲_x0001_C铣_x0014__x0007__x0001__x0001_ 2 3 3" xfId="621"/>
    <cellStyle name="?鹎%U龡&amp;H齲_x0001_C铣_x0014__x0007__x0001__x0001_ 2 3 3 2" xfId="622"/>
    <cellStyle name="?鹎%U龡&amp;H齲_x0001_C铣_x0014__x0007__x0001__x0001_ 2 3 3 3" xfId="623"/>
    <cellStyle name="?鹎%U龡&amp;H齲_x0001_C铣_x0014__x0007__x0001__x0001_ 2 3 3 3 2" xfId="624"/>
    <cellStyle name="?鹎%U龡&amp;H齲_x0001_C铣_x0014__x0007__x0001__x0001_ 2 3 3 4 2" xfId="625"/>
    <cellStyle name="标题 1 2 2" xfId="626"/>
    <cellStyle name="?鹎%U龡&amp;H齲_x0001_C铣_x0014__x0007__x0001__x0001_ 2 3 3 5" xfId="627"/>
    <cellStyle name="后继超级链接 3 2" xfId="628"/>
    <cellStyle name="?鹎%U龡&amp;H齲_x0001_C铣_x0014__x0007__x0001__x0001_ 3 2 5" xfId="629"/>
    <cellStyle name="?鹎%U龡&amp;H齲_x0001_C铣_x0014__x0007__x0001__x0001_ 3 2 2 3" xfId="630"/>
    <cellStyle name="?鹎%U龡&amp;H齲_x0001_C铣_x0014__x0007__x0001__x0001_ 2 3 3_2015财政决算公开" xfId="631"/>
    <cellStyle name="40% - 强调文字颜色 6 5_2015财政决算公开" xfId="632"/>
    <cellStyle name="?鹎%U龡&amp;H齲_x0001_C铣_x0014__x0007__x0001__x0001_ 2 3 4" xfId="633"/>
    <cellStyle name="?鹎%U龡&amp;H齲_x0001_C铣_x0014__x0007__x0001__x0001_ 2 3 4 2" xfId="634"/>
    <cellStyle name="?鹎%U龡&amp;H齲_x0001_C铣_x0014__x0007__x0001__x0001_ 2 3_2015财政决算公开" xfId="635"/>
    <cellStyle name="60% - 强调文字颜色 2 2 2 2 3" xfId="636"/>
    <cellStyle name="?鹎%U龡&amp;H齲_x0001_C铣_x0014__x0007__x0001__x0001_ 2 3 4 2 2" xfId="637"/>
    <cellStyle name="40% - 强调文字颜色 4 2 2 2_2015财政决算公开" xfId="638"/>
    <cellStyle name="?鹎%U龡&amp;H齲_x0001_C铣_x0014__x0007__x0001__x0001_ 2 3 4 3" xfId="639"/>
    <cellStyle name="?鹎%U龡&amp;H齲_x0001_C铣_x0014__x0007__x0001__x0001_ 2 3 4 4" xfId="640"/>
    <cellStyle name="常规 2 2 2 3 5" xfId="641"/>
    <cellStyle name="?鹎%U龡&amp;H齲_x0001_C铣_x0014__x0007__x0001__x0001_ 2 3 4 4 2" xfId="642"/>
    <cellStyle name="标题 1 3 2" xfId="643"/>
    <cellStyle name="?鹎%U龡&amp;H齲_x0001_C铣_x0014__x0007__x0001__x0001_ 2 3 4 5" xfId="644"/>
    <cellStyle name="好 4 2 2" xfId="645"/>
    <cellStyle name="常规 12 2" xfId="646"/>
    <cellStyle name="?鹎%U龡&amp;H齲_x0001_C铣_x0014__x0007__x0001__x0001_ 2 3 5" xfId="647"/>
    <cellStyle name="常规 12 2 2 2" xfId="648"/>
    <cellStyle name="60% - 强调文字颜色 2 2 3 2 3" xfId="649"/>
    <cellStyle name="60% - 强调文字颜色 3 2 4 3" xfId="650"/>
    <cellStyle name="?鹎%U龡&amp;H齲_x0001_C铣_x0014__x0007__x0001__x0001_ 2 3 5 2 2" xfId="651"/>
    <cellStyle name="常规 2 2 3 2 5" xfId="652"/>
    <cellStyle name="常规 12 2 3 2" xfId="653"/>
    <cellStyle name="千位分隔 2 2 8" xfId="654"/>
    <cellStyle name="?鹎%U龡&amp;H齲_x0001_C铣_x0014__x0007__x0001__x0001_ 2 3 5 3 2" xfId="655"/>
    <cellStyle name="常规 12 2_2015财政决算公开" xfId="656"/>
    <cellStyle name="20% - 强调文字颜色 5 6 3" xfId="657"/>
    <cellStyle name="60% - 强调文字颜色 1 5 2 2" xfId="658"/>
    <cellStyle name="?鹎%U龡&amp;H齲_x0001_C铣_x0014__x0007__x0001__x0001_ 2 3 5_2015财政决算公开" xfId="659"/>
    <cellStyle name="好 4 2 3" xfId="660"/>
    <cellStyle name="常规 12 3" xfId="661"/>
    <cellStyle name="?鹎%U龡&amp;H齲_x0001_C铣_x0014__x0007__x0001__x0001_ 2 3 6" xfId="662"/>
    <cellStyle name="常规 12 3 2" xfId="663"/>
    <cellStyle name="?鹎%U龡&amp;H齲_x0001_C铣_x0014__x0007__x0001__x0001_ 2 3 6 2" xfId="664"/>
    <cellStyle name="常规 12 3 2 2" xfId="665"/>
    <cellStyle name="?鹎%U龡&amp;H齲_x0001_C铣_x0014__x0007__x0001__x0001_ 2 3 6 2 2" xfId="666"/>
    <cellStyle name="常规 12 3 3" xfId="667"/>
    <cellStyle name="霓付_laroux" xfId="668"/>
    <cellStyle name="?鹎%U龡&amp;H齲_x0001_C铣_x0014__x0007__x0001__x0001_ 2 3 6 3" xfId="669"/>
    <cellStyle name="千位分隔 3 2 8" xfId="670"/>
    <cellStyle name="?鹎%U龡&amp;H齲_x0001_C铣_x0014__x0007__x0001__x0001_ 2 3 6 3 2" xfId="671"/>
    <cellStyle name="?鹎%U龡&amp;H齲_x0001_C铣_x0014__x0007__x0001__x0001_ 2 3 6 4" xfId="672"/>
    <cellStyle name="表标题 3 2 2" xfId="673"/>
    <cellStyle name="40% - 强调文字颜色 1 4 4" xfId="674"/>
    <cellStyle name="常规 13 2_2015财政决算公开" xfId="675"/>
    <cellStyle name="?鹎%U龡&amp;H齲_x0001_C铣_x0014__x0007__x0001__x0001_ 2 4 5_2015财政决算公开" xfId="676"/>
    <cellStyle name="?鹎%U龡&amp;H齲_x0001_C铣_x0014__x0007__x0001__x0001_ 2 3 6 4 2" xfId="677"/>
    <cellStyle name="链接单元格 3 3 2" xfId="678"/>
    <cellStyle name="货币 2 3 4 2" xfId="679"/>
    <cellStyle name="常规 12 4" xfId="680"/>
    <cellStyle name="?鹎%U龡&amp;H齲_x0001_C铣_x0014__x0007__x0001__x0001_ 2 3 7" xfId="681"/>
    <cellStyle name="货币 2 3 4 2 2" xfId="682"/>
    <cellStyle name="常规 12 4 2" xfId="683"/>
    <cellStyle name="?鹎%U龡&amp;H齲_x0001_C铣_x0014__x0007__x0001__x0001_ 2 3 7 2" xfId="684"/>
    <cellStyle name="?鹎%U龡&amp;H齲_x0001_C铣_x0014__x0007__x0001__x0001_ 3 3 3 2 2" xfId="685"/>
    <cellStyle name="?鹎%U龡&amp;H齲_x0001_C铣_x0014__x0007__x0001__x0001_ 3 2" xfId="686"/>
    <cellStyle name="货币 2 3 4 3" xfId="687"/>
    <cellStyle name="常规 12 5" xfId="688"/>
    <cellStyle name="?鹎%U龡&amp;H齲_x0001_C铣_x0014__x0007__x0001__x0001_ 2 3 8" xfId="689"/>
    <cellStyle name="?鹎%U龡&amp;H齲_x0001_C铣_x0014__x0007__x0001__x0001_ 3 2 2" xfId="690"/>
    <cellStyle name="货币 2 3 4 3 2" xfId="691"/>
    <cellStyle name="常规 12 5 2" xfId="692"/>
    <cellStyle name="?鹎%U龡&amp;H齲_x0001_C铣_x0014__x0007__x0001__x0001_ 2 3 8 2" xfId="693"/>
    <cellStyle name="货币 2 3 4 4" xfId="694"/>
    <cellStyle name="常规 12 6" xfId="695"/>
    <cellStyle name="?鹎%U龡&amp;H齲_x0001_C铣_x0014__x0007__x0001__x0001_ 2 3 9" xfId="696"/>
    <cellStyle name="货币 2 3 4 4 2" xfId="697"/>
    <cellStyle name="?鹎%U龡&amp;H齲_x0001_C铣_x0014__x0007__x0001__x0001_ 2 3 9 2" xfId="698"/>
    <cellStyle name="?鹎%U龡&amp;H齲_x0001_C铣_x0014__x0007__x0001__x0001_ 2 4 2" xfId="699"/>
    <cellStyle name="?鹎%U龡&amp;H齲_x0001_C铣_x0014__x0007__x0001__x0001_ 2 5 3 2" xfId="700"/>
    <cellStyle name="好 2" xfId="701"/>
    <cellStyle name="差 2 3 2 2" xfId="702"/>
    <cellStyle name="40% - 强调文字颜色 3 6 3" xfId="703"/>
    <cellStyle name="?鹎%U龡&amp;H齲_x0001_C铣_x0014__x0007__x0001__x0001_ 3 3 2 2_2015财政决算公开" xfId="704"/>
    <cellStyle name="?鹎%U龡&amp;H齲_x0001_C铣_x0014__x0007__x0001__x0001_ 2 4 2 2 2" xfId="705"/>
    <cellStyle name="?鹎%U龡&amp;H齲_x0001_C铣_x0014__x0007__x0001__x0001_ 2 4 2 6" xfId="706"/>
    <cellStyle name="?鹎%U龡&amp;H齲_x0001_C铣_x0014__x0007__x0001__x0001_ 2 4 2 2 2 2" xfId="707"/>
    <cellStyle name="?鹎%U龡&amp;H齲_x0001_C铣_x0014__x0007__x0001__x0001_ 3 2 6 2" xfId="708"/>
    <cellStyle name="20% - 强调文字颜色 1 6" xfId="709"/>
    <cellStyle name="?鹎%U龡&amp;H齲_x0001_C铣_x0014__x0007__x0001__x0001_ 3 6 4" xfId="710"/>
    <cellStyle name="?鹎%U龡&amp;H齲_x0001_C铣_x0014__x0007__x0001__x0001_ 3 2 2 4 2" xfId="711"/>
    <cellStyle name="?鹎%U龡&amp;H齲_x0001_C铣_x0014__x0007__x0001__x0001_ 2 4 2 2 3" xfId="712"/>
    <cellStyle name="?鹎%U龡&amp;H齲_x0001_C铣_x0014__x0007__x0001__x0001_ 3 2 6 2 2" xfId="713"/>
    <cellStyle name="20% - 强调文字颜色 1 6 2" xfId="714"/>
    <cellStyle name="?鹎%U龡&amp;H齲_x0001_C铣_x0014__x0007__x0001__x0001_ 3 2 2 4 2 2" xfId="715"/>
    <cellStyle name="?鹎%U龡&amp;H齲_x0001_C铣_x0014__x0007__x0001__x0001_ 2 4 2 2 3 2" xfId="716"/>
    <cellStyle name="?鹎%U龡&amp;H齲_x0001_C铣_x0014__x0007__x0001__x0001_ 3 2 6 3" xfId="717"/>
    <cellStyle name="60% - 强调文字颜色 4 4 2 2" xfId="718"/>
    <cellStyle name="20% - 强调文字颜色 1 7" xfId="719"/>
    <cellStyle name="?鹎%U龡&amp;H齲_x0001_C铣_x0014__x0007__x0001__x0001_ 3 2 2 4 3" xfId="720"/>
    <cellStyle name="货币 3 2 3 3 2" xfId="721"/>
    <cellStyle name="?鹎%U龡&amp;H齲_x0001_C铣_x0014__x0007__x0001__x0001_ 2 4 2 2 4" xfId="722"/>
    <cellStyle name="?鹎%U龡&amp;H齲_x0001_C铣_x0014__x0007__x0001__x0001_ 3 2 6 3 2" xfId="723"/>
    <cellStyle name="60% - 强调文字颜色 4 4 2 2 2" xfId="724"/>
    <cellStyle name="20% - 强调文字颜色 1 7 2" xfId="725"/>
    <cellStyle name="?鹎%U龡&amp;H齲_x0001_C铣_x0014__x0007__x0001__x0001_ 3 2 2 4 3 2" xfId="726"/>
    <cellStyle name="?鹎%U龡&amp;H齲_x0001_C铣_x0014__x0007__x0001__x0001_ 2 4 2 2 4 2" xfId="727"/>
    <cellStyle name="差 2 3 3" xfId="728"/>
    <cellStyle name="?鹎%U龡&amp;H齲_x0001_C铣_x0014__x0007__x0001__x0001_ 2 5 4" xfId="729"/>
    <cellStyle name="?鹎%U龡&amp;H齲_x0001_C铣_x0014__x0007__x0001__x0001_ 2 4 2 3" xfId="730"/>
    <cellStyle name="20% - 强调文字颜色 2 2 7" xfId="731"/>
    <cellStyle name="?鹎%U龡&amp;H齲_x0001_C铣_x0014__x0007__x0001__x0001_ 3 4 6 2 2" xfId="732"/>
    <cellStyle name="?鹎%U龡&amp;H齲_x0001_C铣_x0014__x0007__x0001__x0001_ 3 2 2 2 4 2 2" xfId="733"/>
    <cellStyle name="常规 2 4 2 8" xfId="734"/>
    <cellStyle name="?鹎%U龡&amp;H齲_x0001_C铣_x0014__x0007__x0001__x0001_ 2 4 2 3_2015财政决算公开" xfId="735"/>
    <cellStyle name="?鹎%U龡&amp;H齲_x0001_C铣_x0014__x0007__x0001__x0001_ 2 4 2 4" xfId="736"/>
    <cellStyle name="?鹎%U龡&amp;H齲_x0001_C铣_x0014__x0007__x0001__x0001_ 2 4 2 4 2" xfId="737"/>
    <cellStyle name="?鹎%U龡&amp;H齲_x0001_C铣_x0014__x0007__x0001__x0001_ 2 4 2 4 2 2" xfId="738"/>
    <cellStyle name="20% - 强调文字颜色 3 6" xfId="739"/>
    <cellStyle name="?鹎%U龡&amp;H齲_x0001_C铣_x0014__x0007__x0001__x0001_ 3 2 2 6 2" xfId="740"/>
    <cellStyle name="百分比 2 2 2 2 2" xfId="741"/>
    <cellStyle name="?鹎%U龡&amp;H齲_x0001_C铣_x0014__x0007__x0001__x0001_ 2 4 2 4 3" xfId="742"/>
    <cellStyle name="20% - 强调文字颜色 2 2 3 2 2" xfId="743"/>
    <cellStyle name="?鹎%U龡&amp;H齲_x0001_C铣_x0014__x0007__x0001__x0001_ 3 2 3 4 5" xfId="744"/>
    <cellStyle name="20% - 强调文字颜色 3 6 2" xfId="745"/>
    <cellStyle name="?鹎%U龡&amp;H齲_x0001_C铣_x0014__x0007__x0001__x0001_ 3 2 2 6 2 2" xfId="746"/>
    <cellStyle name="千位分隔 11" xfId="747"/>
    <cellStyle name="?鹎%U龡&amp;H齲_x0001_C铣_x0014__x0007__x0001__x0001_ 3 3 6 5" xfId="748"/>
    <cellStyle name="百分比 2 2 2 2 2 2" xfId="749"/>
    <cellStyle name="?鹎%U龡&amp;H齲_x0001_C铣_x0014__x0007__x0001__x0001_ 2 4 2 4 3 2" xfId="750"/>
    <cellStyle name="检查单元格 2 3 3 2" xfId="751"/>
    <cellStyle name="20% - 强调文字颜色 3 7" xfId="752"/>
    <cellStyle name="?鹎%U龡&amp;H齲_x0001_C铣_x0014__x0007__x0001__x0001_ 3 2 2 6 3" xfId="753"/>
    <cellStyle name="百分比 2 2 2 2 3" xfId="754"/>
    <cellStyle name="警告文本 2 2" xfId="755"/>
    <cellStyle name="常规 4 2 2 3 2 2" xfId="756"/>
    <cellStyle name="?鹎%U龡&amp;H齲_x0001_C铣_x0014__x0007__x0001__x0001_ 2 4 2 4 4" xfId="757"/>
    <cellStyle name="20% - 强调文字颜色 3 7 2" xfId="758"/>
    <cellStyle name="?鹎%U龡&amp;H齲_x0001_C铣_x0014__x0007__x0001__x0001_ 3 2 2 6 3 2" xfId="759"/>
    <cellStyle name="警告文本 2 2 2" xfId="760"/>
    <cellStyle name="汇总 2 2 3" xfId="761"/>
    <cellStyle name="?鹎%U龡&amp;H齲_x0001_C铣_x0014__x0007__x0001__x0001_ 2 4 2 4 4 2" xfId="762"/>
    <cellStyle name="?鹎%U龡&amp;H齲_x0001_C铣_x0014__x0007__x0001__x0001_ 3 4 2 5" xfId="763"/>
    <cellStyle name="?鹎%U龡&amp;H齲_x0001_C铣_x0014__x0007__x0001__x0001_ 2 4 2 4_2015财政决算公开" xfId="764"/>
    <cellStyle name="?鹎%U龡&amp;H齲_x0001_C铣_x0014__x0007__x0001__x0001_ 2 4 2 5" xfId="765"/>
    <cellStyle name="?鹎%U龡&amp;H齲_x0001_C铣_x0014__x0007__x0001__x0001_ 2 4 2 6 2" xfId="766"/>
    <cellStyle name="强调文字颜色 4 2 3 2 2" xfId="767"/>
    <cellStyle name="?鹎%U龡&amp;H齲_x0001_C铣_x0014__x0007__x0001__x0001_ 5 2" xfId="768"/>
    <cellStyle name="?鹎%U龡&amp;H齲_x0001_C铣_x0014__x0007__x0001__x0001_ 3 3 3 4 2" xfId="769"/>
    <cellStyle name="?鹎%U龡&amp;H齲_x0001_C铣_x0014__x0007__x0001__x0001_ 2 4 2 7" xfId="770"/>
    <cellStyle name="强调文字颜色 4 2 3 2 2 2" xfId="771"/>
    <cellStyle name="?鹎%U龡&amp;H齲_x0001_C铣_x0014__x0007__x0001__x0001_ 5 2 2" xfId="772"/>
    <cellStyle name="?鹎%U龡&amp;H齲_x0001_C铣_x0014__x0007__x0001__x0001_ 2 4 2 7 2" xfId="773"/>
    <cellStyle name="?鹎%U龡&amp;H齲_x0001_C铣_x0014__x0007__x0001__x0001_ 2 4 2_2015财政决算公开" xfId="774"/>
    <cellStyle name="解释性文本 5 2 2" xfId="775"/>
    <cellStyle name="差 2 2 2" xfId="776"/>
    <cellStyle name="?鹎%U龡&amp;H齲_x0001_C铣_x0014__x0007__x0001__x0001_ 2 4 3" xfId="777"/>
    <cellStyle name="差 2 2 2 2" xfId="778"/>
    <cellStyle name="?鹎%U龡&amp;H齲_x0001_C铣_x0014__x0007__x0001__x0001_ 2 4 3 2" xfId="779"/>
    <cellStyle name="差 2 2 2 2 2" xfId="780"/>
    <cellStyle name="40% - 强调文字颜色 4 6 3" xfId="781"/>
    <cellStyle name="?鹎%U龡&amp;H齲_x0001_C铣_x0014__x0007__x0001__x0001_ 2 4 3 2 2" xfId="782"/>
    <cellStyle name="差 2 2 2 3" xfId="783"/>
    <cellStyle name="?鹎%U龡&amp;H齲_x0001_C铣_x0014__x0007__x0001__x0001_ 2 4 3 3" xfId="784"/>
    <cellStyle name="?鹎%U龡&amp;H齲_x0001_C铣_x0014__x0007__x0001__x0001_ 2 4 3 3 2" xfId="785"/>
    <cellStyle name="40% - 强调文字颜色 5 2 2 2 2" xfId="786"/>
    <cellStyle name="?鹎%U龡&amp;H齲_x0001_C铣_x0014__x0007__x0001__x0001_ 2 4 3 4" xfId="787"/>
    <cellStyle name="40% - 强调文字颜色 5 2 2 2 2 2" xfId="788"/>
    <cellStyle name="?鹎%U龡&amp;H齲_x0001_C铣_x0014__x0007__x0001__x0001_ 2 4 3 4 2" xfId="789"/>
    <cellStyle name="标题 2 2 2" xfId="790"/>
    <cellStyle name="40% - 强调文字颜色 5 2 2 2 3" xfId="791"/>
    <cellStyle name="?鹎%U龡&amp;H齲_x0001_C铣_x0014__x0007__x0001__x0001_ 2 4 3 5" xfId="792"/>
    <cellStyle name="?鹎%U龡&amp;H齲_x0001_C铣_x0014__x0007__x0001__x0001_ 2 5" xfId="793"/>
    <cellStyle name="60% - 强调文字颜色 3 3 3 2 2" xfId="794"/>
    <cellStyle name="20% - 强调文字颜色 1 2 6" xfId="795"/>
    <cellStyle name="?鹎%U龡&amp;H齲_x0001_C铣_x0014__x0007__x0001__x0001_ 2 4 3_2015财政决算公开" xfId="796"/>
    <cellStyle name="差 2 2 3" xfId="797"/>
    <cellStyle name="?鹎%U龡&amp;H齲_x0001_C铣_x0014__x0007__x0001__x0001_ 2 4 4" xfId="798"/>
    <cellStyle name="差 2 2 3 2" xfId="799"/>
    <cellStyle name="?鹎%U龡&amp;H齲_x0001_C铣_x0014__x0007__x0001__x0001_ 2 4 4 2" xfId="800"/>
    <cellStyle name="?鹎%U龡&amp;H齲_x0001_C铣_x0014__x0007__x0001__x0001_ 3 4_2015财政决算公开" xfId="801"/>
    <cellStyle name="?鹎%U龡&amp;H齲_x0001_C铣_x0014__x0007__x0001__x0001_ 2 4 4 3" xfId="802"/>
    <cellStyle name="40% - 强调文字颜色 5 2 2 3 2" xfId="803"/>
    <cellStyle name="常规 2 2 2 5_2015财政决算公开" xfId="804"/>
    <cellStyle name="?鹎%U龡&amp;H齲_x0001_C铣_x0014__x0007__x0001__x0001_ 2 4 4 4" xfId="805"/>
    <cellStyle name="标题 2 3 2" xfId="806"/>
    <cellStyle name="?鹎%U龡&amp;H齲_x0001_C铣_x0014__x0007__x0001__x0001_ 2 4 4 5" xfId="807"/>
    <cellStyle name="?鹎%U龡&amp;H齲_x0001_C铣_x0014__x0007__x0001__x0001_ 2 4 4_2015财政决算公开" xfId="808"/>
    <cellStyle name="检查单元格 6" xfId="809"/>
    <cellStyle name="小数 4" xfId="810"/>
    <cellStyle name="常规 2 5 2 2" xfId="811"/>
    <cellStyle name="好 4 3 2" xfId="812"/>
    <cellStyle name="常规 13 2" xfId="813"/>
    <cellStyle name="差 2 2 4" xfId="814"/>
    <cellStyle name="?鹎%U龡&amp;H齲_x0001_C铣_x0014__x0007__x0001__x0001_ 2 4 5" xfId="815"/>
    <cellStyle name="常规 13 2 2" xfId="816"/>
    <cellStyle name="?鹎%U龡&amp;H齲_x0001_C铣_x0014__x0007__x0001__x0001_ 2 4 5 2" xfId="817"/>
    <cellStyle name="?鹎%U龡&amp;H齲_x0001_C铣_x0014__x0007__x0001__x0001_ 3 2 3 4_2015财政决算公开" xfId="818"/>
    <cellStyle name="常规 13 2 3" xfId="819"/>
    <cellStyle name="?鹎%U龡&amp;H齲_x0001_C铣_x0014__x0007__x0001__x0001_ 2 4 5 3" xfId="820"/>
    <cellStyle name="常规 13 3" xfId="821"/>
    <cellStyle name="?鹎%U龡&amp;H齲_x0001_C铣_x0014__x0007__x0001__x0001_ 2 4 6" xfId="822"/>
    <cellStyle name="常规 5 2 2 4" xfId="823"/>
    <cellStyle name="常规 13 3 2" xfId="824"/>
    <cellStyle name="?鹎%U龡&amp;H齲_x0001_C铣_x0014__x0007__x0001__x0001_ 2 4 6 2" xfId="825"/>
    <cellStyle name="常规 5 2 2 4 2" xfId="826"/>
    <cellStyle name="常规 13 3 2 2" xfId="827"/>
    <cellStyle name="常规 17 3" xfId="828"/>
    <cellStyle name="常规 22 3" xfId="829"/>
    <cellStyle name="?鹎%U龡&amp;H齲_x0001_C铣_x0014__x0007__x0001__x0001_ 2 4 6 2 2" xfId="830"/>
    <cellStyle name="常规 5 2 2 5" xfId="831"/>
    <cellStyle name="常规 13 3 3" xfId="832"/>
    <cellStyle name="?鹎%U龡&amp;H齲_x0001_C铣_x0014__x0007__x0001__x0001_ 2 4 6 3" xfId="833"/>
    <cellStyle name="标题 2 5 2" xfId="834"/>
    <cellStyle name="?鹎%U龡&amp;H齲_x0001_C铣_x0014__x0007__x0001__x0001_ 2 4 6 5" xfId="835"/>
    <cellStyle name="常规 5 2 2 5 2" xfId="836"/>
    <cellStyle name="百分比 5 7" xfId="837"/>
    <cellStyle name="常规 18 3" xfId="838"/>
    <cellStyle name="常规 23 3" xfId="839"/>
    <cellStyle name="?鹎%U龡&amp;H齲_x0001_C铣_x0014__x0007__x0001__x0001_ 2 4 6 3 2" xfId="840"/>
    <cellStyle name="常规 5 2 2 6" xfId="841"/>
    <cellStyle name="?鹎%U龡&amp;H齲_x0001_C铣_x0014__x0007__x0001__x0001_ 2 4 6 4" xfId="842"/>
    <cellStyle name="常规 19 3" xfId="843"/>
    <cellStyle name="常规 24 3" xfId="844"/>
    <cellStyle name="?鹎%U龡&amp;H齲_x0001_C铣_x0014__x0007__x0001__x0001_ 2 4 6 4 2" xfId="845"/>
    <cellStyle name="常规 13 3_2015财政决算公开" xfId="846"/>
    <cellStyle name="?鹎%U龡&amp;H齲_x0001_C铣_x0014__x0007__x0001__x0001_ 2 4 6_2015财政决算公开" xfId="847"/>
    <cellStyle name="货币 2 3 5 2" xfId="848"/>
    <cellStyle name="常规 13 4" xfId="849"/>
    <cellStyle name="?鹎%U龡&amp;H齲_x0001_C铣_x0014__x0007__x0001__x0001_ 2 4 7" xfId="850"/>
    <cellStyle name="检查单元格 2" xfId="851"/>
    <cellStyle name="常规 5 2 4 4" xfId="852"/>
    <cellStyle name="?鹎%U龡&amp;H齲_x0001_C铣_x0014__x0007__x0001__x0001_ 2 4 8 2" xfId="853"/>
    <cellStyle name="?鹎%U龡&amp;H齲_x0001_C铣_x0014__x0007__x0001__x0001_ 3 6_2015财政决算公开" xfId="854"/>
    <cellStyle name="?鹎%U龡&amp;H齲_x0001_C铣_x0014__x0007__x0001__x0001_ 2 4 9" xfId="855"/>
    <cellStyle name="货币 2 2 2 7 2" xfId="856"/>
    <cellStyle name="?鹎%U龡&amp;H齲_x0001_C铣_x0014__x0007__x0001__x0001_ 2 4_2015财政决算公开" xfId="857"/>
    <cellStyle name="?鹎%U龡&amp;H齲_x0001_C铣_x0014__x0007__x0001__x0001_ 2 5 2" xfId="858"/>
    <cellStyle name="货币 2 2 5 3" xfId="859"/>
    <cellStyle name="40% - 强调文字颜色 6 2 5" xfId="860"/>
    <cellStyle name="?鹎%U龡&amp;H齲_x0001_C铣_x0014__x0007__x0001__x0001_ 2 5_2015财政决算公开" xfId="861"/>
    <cellStyle name="20% - 强调文字颜色 1 2 7" xfId="862"/>
    <cellStyle name="?鹎%U龡&amp;H齲_x0001_C铣_x0014__x0007__x0001__x0001_ 3 4 5 2 2" xfId="863"/>
    <cellStyle name="?鹎%U龡&amp;H齲_x0001_C铣_x0014__x0007__x0001__x0001_ 3 2 2 2 3 2 2" xfId="864"/>
    <cellStyle name="?鹎%U龡&amp;H齲_x0001_C铣_x0014__x0007__x0001__x0001_ 2 6" xfId="865"/>
    <cellStyle name="百分比 2 3" xfId="866"/>
    <cellStyle name="?鹎%U龡&amp;H齲_x0001_C铣_x0014__x0007__x0001__x0001_ 2 6 2" xfId="867"/>
    <cellStyle name="常规 8 2 2 2 2" xfId="868"/>
    <cellStyle name="?鹎%U龡&amp;H齲_x0001_C铣_x0014__x0007__x0001__x0001_ 2 7" xfId="869"/>
    <cellStyle name="百分比 3 3" xfId="870"/>
    <cellStyle name="?鹎%U龡&amp;H齲_x0001_C铣_x0014__x0007__x0001__x0001_ 2 7 2" xfId="871"/>
    <cellStyle name="40% - 强调文字颜色 1 7 2" xfId="872"/>
    <cellStyle name="?鹎%U龡&amp;H齲_x0001_C铣_x0014__x0007__x0001__x0001_ 2 8" xfId="873"/>
    <cellStyle name="常规 2 4 9 2" xfId="874"/>
    <cellStyle name="?鹎%U龡&amp;H齲_x0001_C铣_x0014__x0007__x0001__x0001_ 3 2 10" xfId="875"/>
    <cellStyle name="标题 5 4 3" xfId="876"/>
    <cellStyle name="?鹎%U龡&amp;H齲_x0001_C铣_x0014__x0007__x0001__x0001_ 3 2 10 2" xfId="877"/>
    <cellStyle name="?鹎%U龡&amp;H齲_x0001_C铣_x0014__x0007__x0001__x0001_ 3 2 11" xfId="878"/>
    <cellStyle name="?鹎%U龡&amp;H齲_x0001_C铣_x0014__x0007__x0001__x0001_ 3 2 2 10" xfId="879"/>
    <cellStyle name="40% - 强调文字颜色 4 5 3" xfId="880"/>
    <cellStyle name="?鹎%U龡&amp;H齲_x0001_C铣_x0014__x0007__x0001__x0001_ 3 2 4" xfId="881"/>
    <cellStyle name="?鹎%U龡&amp;H齲_x0001_C铣_x0014__x0007__x0001__x0001_ 3 4 4_2015财政决算公开" xfId="882"/>
    <cellStyle name="计算 2 2 4" xfId="883"/>
    <cellStyle name="20% - 强调文字颜色 1 3 3 2 2" xfId="884"/>
    <cellStyle name="?鹎%U龡&amp;H齲_x0001_C铣_x0014__x0007__x0001__x0001_ 3 2 2 2 2_2015财政决算公开" xfId="885"/>
    <cellStyle name="?鹎%U龡&amp;H齲_x0001_C铣_x0014__x0007__x0001__x0001_ 3 2 2 2" xfId="886"/>
    <cellStyle name="警告文本 7" xfId="887"/>
    <cellStyle name="?鹎%U龡&amp;H齲_x0001_C铣_x0014__x0007__x0001__x0001_ 3 2 4 2" xfId="888"/>
    <cellStyle name="差 3 2 3" xfId="889"/>
    <cellStyle name="?鹎%U龡&amp;H齲_x0001_C铣_x0014__x0007__x0001__x0001_ 3 4 4" xfId="890"/>
    <cellStyle name="?鹎%U龡&amp;H齲_x0001_C铣_x0014__x0007__x0001__x0001_ 3 2 2 2 2" xfId="891"/>
    <cellStyle name="20% - 强调文字颜色 4 2 2 2 2 2" xfId="892"/>
    <cellStyle name="?鹎%U龡&amp;H齲_x0001_C铣_x0014__x0007__x0001__x0001_ 3 2 4 3" xfId="893"/>
    <cellStyle name="好 5 3 2" xfId="894"/>
    <cellStyle name="差 3 2 4" xfId="895"/>
    <cellStyle name="?鹎%U龡&amp;H齲_x0001_C铣_x0014__x0007__x0001__x0001_ 3 4 5" xfId="896"/>
    <cellStyle name="?鹎%U龡&amp;H齲_x0001_C铣_x0014__x0007__x0001__x0001_ 3 2 2 2 3" xfId="897"/>
    <cellStyle name="?鹎%U龡&amp;H齲_x0001_C铣_x0014__x0007__x0001__x0001_ 3 2 4 3 2" xfId="898"/>
    <cellStyle name="?鹎%U龡&amp;H齲_x0001_C铣_x0014__x0007__x0001__x0001_ 3 4 5 2" xfId="899"/>
    <cellStyle name="?鹎%U龡&amp;H齲_x0001_C铣_x0014__x0007__x0001__x0001_ 3 2 2 2 3 2" xfId="900"/>
    <cellStyle name="?鹎%U龡&amp;H齲_x0001_C铣_x0014__x0007__x0001__x0001_ 3 4 5 3" xfId="901"/>
    <cellStyle name="?鹎%U龡&amp;H齲_x0001_C铣_x0014__x0007__x0001__x0001_ 3 2 2 2 3 3" xfId="902"/>
    <cellStyle name="?鹎%U龡&amp;H齲_x0001_C铣_x0014__x0007__x0001__x0001_ 3 4 5 3 2" xfId="903"/>
    <cellStyle name="?鹎%U龡&amp;H齲_x0001_C铣_x0014__x0007__x0001__x0001_ 3 2 2 2 3 3 2" xfId="904"/>
    <cellStyle name="?鹎%U龡&amp;H齲_x0001_C铣_x0014__x0007__x0001__x0001_ 3 4 6 3" xfId="905"/>
    <cellStyle name="?鹎%U龡&amp;H齲_x0001_C铣_x0014__x0007__x0001__x0001_ 3 2 2 2 4 3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2 2 4 3 2" xfId="910"/>
    <cellStyle name="?鹎%U龡&amp;H齲_x0001_C铣_x0014__x0007__x0001__x0001_ 3 4 6 4" xfId="911"/>
    <cellStyle name="?鹎%U龡&amp;H齲_x0001_C铣_x0014__x0007__x0001__x0001_ 3 2 2 2 4 4" xfId="912"/>
    <cellStyle name="?鹎%U龡&amp;H齲_x0001_C铣_x0014__x0007__x0001__x0001_ 3 2 3 3_2015财政决算公开" xfId="913"/>
    <cellStyle name="?鹎%U龡&amp;H齲_x0001_C铣_x0014__x0007__x0001__x0001_ 3 4 6 4 2" xfId="914"/>
    <cellStyle name="?鹎%U龡&amp;H齲_x0001_C铣_x0014__x0007__x0001__x0001_ 3 2 2 2 4 4 2" xfId="915"/>
    <cellStyle name="?鹎%U龡&amp;H齲_x0001_C铣_x0014__x0007__x0001__x0001_ 3 4 6_2015财政决算公开" xfId="916"/>
    <cellStyle name="?鹎%U龡&amp;H齲_x0001_C铣_x0014__x0007__x0001__x0001_ 3 2 2 2 4_2015财政决算公开" xfId="917"/>
    <cellStyle name="常规 10 3" xfId="918"/>
    <cellStyle name="?鹎%U龡&amp;H齲_x0001_C铣_x0014__x0007__x0001__x0001_ 3 4 8 2" xfId="919"/>
    <cellStyle name="?鹎%U龡&amp;H齲_x0001_C铣_x0014__x0007__x0001__x0001_ 3 2 2 2 6 2" xfId="920"/>
    <cellStyle name="?鹎%U龡&amp;H齲_x0001_C铣_x0014__x0007__x0001__x0001_ 3 4 9" xfId="921"/>
    <cellStyle name="?鹎%U龡&amp;H齲_x0001_C铣_x0014__x0007__x0001__x0001_ 3 2 2 2 7" xfId="922"/>
    <cellStyle name="60% - 强调文字颜色 4 5 2 2" xfId="923"/>
    <cellStyle name="?鹎%U龡&amp;H齲_x0001_C铣_x0014__x0007__x0001__x0001_ 3 2 4_2015财政决算公开" xfId="924"/>
    <cellStyle name="?鹎%U龡&amp;H齲_x0001_C铣_x0014__x0007__x0001__x0001_ 4 6 5" xfId="925"/>
    <cellStyle name="?鹎%U龡&amp;H齲_x0001_C铣_x0014__x0007__x0001__x0001_ 3 2 3 4 3" xfId="926"/>
    <cellStyle name="?鹎%U龡&amp;H齲_x0001_C铣_x0014__x0007__x0001__x0001_ 3 3 6 3" xfId="927"/>
    <cellStyle name="?鹎%U龡&amp;H齲_x0001_C铣_x0014__x0007__x0001__x0001_ 3 2 2 2_2015财政决算公开" xfId="928"/>
    <cellStyle name="后继超级链接 3 2 2" xfId="929"/>
    <cellStyle name="?鹎%U龡&amp;H齲_x0001_C铣_x0014__x0007__x0001__x0001_ 3 2 5 2" xfId="930"/>
    <cellStyle name="差 3 3 3" xfId="931"/>
    <cellStyle name="?鹎%U龡&amp;H齲_x0001_C铣_x0014__x0007__x0001__x0001_ 3 2 2 3 2" xfId="932"/>
    <cellStyle name="?鹎%U龡&amp;H齲_x0001_C铣_x0014__x0007__x0001__x0001_ 3 2 5 3" xfId="933"/>
    <cellStyle name="?鹎%U龡&amp;H齲_x0001_C铣_x0014__x0007__x0001__x0001_ 3 2 2 3 3" xfId="934"/>
    <cellStyle name="后继超级链接 3 3" xfId="935"/>
    <cellStyle name="?鹎%U龡&amp;H齲_x0001_C铣_x0014__x0007__x0001__x0001_ 3 2 6" xfId="936"/>
    <cellStyle name="?鹎%U龡&amp;H齲_x0001_C铣_x0014__x0007__x0001__x0001_ 3 2 2 4" xfId="937"/>
    <cellStyle name="标题 1 8" xfId="938"/>
    <cellStyle name="?鹎%U龡&amp;H齲_x0001_C铣_x0014__x0007__x0001__x0001_ 3 2 2 4 4 2" xfId="939"/>
    <cellStyle name="?鹎%U龡&amp;H齲_x0001_C铣_x0014__x0007__x0001__x0001_ 3 2 2 4_2015财政决算公开" xfId="940"/>
    <cellStyle name="?鹎%U龡&amp;H齲_x0001_C铣_x0014__x0007__x0001__x0001_ 3 2 2 5" xfId="941"/>
    <cellStyle name="检查单元格 2 3 2 2 2" xfId="942"/>
    <cellStyle name="20% - 强调文字颜色 2 7 2" xfId="943"/>
    <cellStyle name="?鹎%U龡&amp;H齲_x0001_C铣_x0014__x0007__x0001__x0001_ 3 2 2 5 3 2" xfId="944"/>
    <cellStyle name="?鹎%U龡&amp;H齲_x0001_C铣_x0014__x0007__x0001__x0001_ 3 2 2 6" xfId="945"/>
    <cellStyle name="20% - 强调文字颜色 6 2 2 3 2" xfId="946"/>
    <cellStyle name="?鹎%U龡&amp;H齲_x0001_C铣_x0014__x0007__x0001__x0001_ 3 2 2 6 4 2" xfId="947"/>
    <cellStyle name="20% - 强调文字颜色 3 9" xfId="948"/>
    <cellStyle name="?鹎%U龡&amp;H齲_x0001_C铣_x0014__x0007__x0001__x0001_ 3 2 2 6 5" xfId="949"/>
    <cellStyle name="?鹎%U龡&amp;H齲_x0001_C铣_x0014__x0007__x0001__x0001_ 3 2 2 7" xfId="950"/>
    <cellStyle name="20% - 强调文字颜色 4 6" xfId="951"/>
    <cellStyle name="?鹎%U龡&amp;H齲_x0001_C铣_x0014__x0007__x0001__x0001_ 3 2 2 7 2" xfId="952"/>
    <cellStyle name="60% - 强调文字颜色 6 3 2 2 2" xfId="953"/>
    <cellStyle name="20% - 强调文字颜色 5 6" xfId="954"/>
    <cellStyle name="?鹎%U龡&amp;H齲_x0001_C铣_x0014__x0007__x0001__x0001_ 3 2 2 8 2" xfId="955"/>
    <cellStyle name="60% - 强调文字颜色 6 3 2 3" xfId="956"/>
    <cellStyle name="?鹎%U龡&amp;H齲_x0001_C铣_x0014__x0007__x0001__x0001_ 3 2 2 9" xfId="957"/>
    <cellStyle name="60% - 强调文字颜色 6 3 2 3 2" xfId="958"/>
    <cellStyle name="20% - 强调文字颜色 6 6" xfId="959"/>
    <cellStyle name="?鹎%U龡&amp;H齲_x0001_C铣_x0014__x0007__x0001__x0001_ 3 2 2 9 2" xfId="960"/>
    <cellStyle name="货币 4 2 2 4" xfId="961"/>
    <cellStyle name="?鹎%U龡&amp;H齲_x0001_C铣_x0014__x0007__x0001__x0001_ 3 2 2_2015财政决算公开" xfId="962"/>
    <cellStyle name="?鹎%U龡&amp;H齲_x0001_C铣_x0014__x0007__x0001__x0001_ 3 2 3" xfId="963"/>
    <cellStyle name="?鹎%U龡&amp;H齲_x0001_C铣_x0014__x0007__x0001__x0001_ 3 2 3 2" xfId="964"/>
    <cellStyle name="差 4 2 3" xfId="965"/>
    <cellStyle name="?鹎%U龡&amp;H齲_x0001_C铣_x0014__x0007__x0001__x0001_ 4 4 4" xfId="966"/>
    <cellStyle name="?鹎%U龡&amp;H齲_x0001_C铣_x0014__x0007__x0001__x0001_ 3 2 3 2 2" xfId="967"/>
    <cellStyle name="?鹎%U龡&amp;H齲_x0001_C铣_x0014__x0007__x0001__x0001_ 4 4 5" xfId="968"/>
    <cellStyle name="?鹎%U龡&amp;H齲_x0001_C铣_x0014__x0007__x0001__x0001_ 3 2 3 2 3" xfId="969"/>
    <cellStyle name="?鹎%U龡&amp;H齲_x0001_C铣_x0014__x0007__x0001__x0001_ 3 2 3 2 5" xfId="970"/>
    <cellStyle name="?鹎%U龡&amp;H齲_x0001_C铣_x0014__x0007__x0001__x0001_ 3 2 3 3" xfId="971"/>
    <cellStyle name="?鹎%U龡&amp;H齲_x0001_C铣_x0014__x0007__x0001__x0001_ 4 5 4" xfId="972"/>
    <cellStyle name="?鹎%U龡&amp;H齲_x0001_C铣_x0014__x0007__x0001__x0001_ 3 2 3 3 2" xfId="973"/>
    <cellStyle name="?鹎%U龡&amp;H齲_x0001_C铣_x0014__x0007__x0001__x0001_ 3 2 3 3 2 2" xfId="974"/>
    <cellStyle name="60% - 强调文字颜色 1 2 3" xfId="975"/>
    <cellStyle name="?鹎%U龡&amp;H齲_x0001_C铣_x0014__x0007__x0001__x0001_ 3 2 3 3 3 2" xfId="976"/>
    <cellStyle name="?鹎%U龡&amp;H齲_x0001_C铣_x0014__x0007__x0001__x0001_ 4 6 4 2" xfId="977"/>
    <cellStyle name="?鹎%U龡&amp;H齲_x0001_C铣_x0014__x0007__x0001__x0001_ 3 2 3 4 2 2" xfId="978"/>
    <cellStyle name="60% - 强调文字颜色 4 5 2 2 2" xfId="979"/>
    <cellStyle name="60% - 强调文字颜色 2 2 3" xfId="980"/>
    <cellStyle name="?鹎%U龡&amp;H齲_x0001_C铣_x0014__x0007__x0001__x0001_ 3 2 3 4 3 2" xfId="981"/>
    <cellStyle name="常规 5 2 4 2 2" xfId="982"/>
    <cellStyle name="60% - 强调文字颜色 4 5 2 3" xfId="983"/>
    <cellStyle name="?鹎%U龡&amp;H齲_x0001_C铣_x0014__x0007__x0001__x0001_ 3 2 3 4 4" xfId="984"/>
    <cellStyle name="60% - 强调文字颜色 2 3 3" xfId="985"/>
    <cellStyle name="?鹎%U龡&amp;H齲_x0001_C铣_x0014__x0007__x0001__x0001_ 3 2 3 4 4 2" xfId="986"/>
    <cellStyle name="常规_预计与预算2 3 2" xfId="987"/>
    <cellStyle name="百分比 5 2 2 3" xfId="988"/>
    <cellStyle name="?鹎%U龡&amp;H齲_x0001_C铣_x0014__x0007__x0001__x0001_ 3 2 3 7 2" xfId="989"/>
    <cellStyle name="好 3 5" xfId="990"/>
    <cellStyle name="60% - 强调文字颜色 4 2 2" xfId="991"/>
    <cellStyle name="?鹎%U龡&amp;H齲_x0001_C铣_x0014__x0007__x0001__x0001_ 3 2 3_2015财政决算公开" xfId="992"/>
    <cellStyle name="40% - 强调文字颜色 6 4" xfId="993"/>
    <cellStyle name="?鹎%U龡&amp;H齲_x0001_C铣_x0014__x0007__x0001__x0001_ 3 2 6 4" xfId="994"/>
    <cellStyle name="常规 3 2 3" xfId="995"/>
    <cellStyle name="?鹎%U龡&amp;H齲_x0001_C铣_x0014__x0007__x0001__x0001_ 3 2 6_2015财政决算公开" xfId="996"/>
    <cellStyle name="链接单元格 4 2 2" xfId="997"/>
    <cellStyle name="货币 2 4 3 2" xfId="998"/>
    <cellStyle name="?鹎%U龡&amp;H齲_x0001_C铣_x0014__x0007__x0001__x0001_ 3 2 7" xfId="999"/>
    <cellStyle name="?鹎%U龡&amp;H齲_x0001_C铣_x0014__x0007__x0001__x0001_ 3 2 7 2" xfId="1000"/>
    <cellStyle name="常规 2 2 2 2 4 3" xfId="1001"/>
    <cellStyle name="?鹎%U龡&amp;H齲_x0001_C铣_x0014__x0007__x0001__x0001_ 3 2 7 2 2" xfId="1002"/>
    <cellStyle name="货币 2 2 2 4 2 2" xfId="1003"/>
    <cellStyle name="20% - 强调文字颜色 6 2 3_2015财政决算公开" xfId="1004"/>
    <cellStyle name="?鹎%U龡&amp;H齲_x0001_C铣_x0014__x0007__x0001__x0001_ 3 2 7 3" xfId="1005"/>
    <cellStyle name="?鹎%U龡&amp;H齲_x0001_C铣_x0014__x0007__x0001__x0001_ 3 2 7 3 2" xfId="1006"/>
    <cellStyle name="?鹎%U龡&amp;H齲_x0001_C铣_x0014__x0007__x0001__x0001_ 3 2 7 4" xfId="1007"/>
    <cellStyle name="?鹎%U龡&amp;H齲_x0001_C铣_x0014__x0007__x0001__x0001_ 3 2 7 4 2" xfId="1008"/>
    <cellStyle name="20% - 强调文字颜色 2 2 3 5" xfId="1009"/>
    <cellStyle name="?鹎%U龡&amp;H齲_x0001_C铣_x0014__x0007__x0001__x0001_ 3 2 7 5" xfId="1010"/>
    <cellStyle name="?鹎%U龡&amp;H齲_x0001_C铣_x0014__x0007__x0001__x0001_ 3 2 7_2015财政决算公开" xfId="1011"/>
    <cellStyle name="?鹎%U龡&amp;H齲_x0001_C铣_x0014__x0007__x0001__x0001_ 3 2 8" xfId="1012"/>
    <cellStyle name="?鹎%U龡&amp;H齲_x0001_C铣_x0014__x0007__x0001__x0001_ 3 2 8 2" xfId="1013"/>
    <cellStyle name="?鹎%U龡&amp;H齲_x0001_C铣_x0014__x0007__x0001__x0001_ 3 2 9" xfId="1014"/>
    <cellStyle name="?鹎%U龡&amp;H齲_x0001_C铣_x0014__x0007__x0001__x0001_ 3 2 9 2" xfId="1015"/>
    <cellStyle name="?鹎%U龡&amp;H齲_x0001_C铣_x0014__x0007__x0001__x0001_ 3 2_2015财政决算公开" xfId="1016"/>
    <cellStyle name="?鹎%U龡&amp;H齲_x0001_C铣_x0014__x0007__x0001__x0001_ 3 3" xfId="1017"/>
    <cellStyle name="?鹎%U龡&amp;H齲_x0001_C铣_x0014__x0007__x0001__x0001_ 3 3 10" xfId="1018"/>
    <cellStyle name="?鹎%U龡&amp;H齲_x0001_C铣_x0014__x0007__x0001__x0001_ 3 3 2" xfId="1019"/>
    <cellStyle name="?鹎%U龡&amp;H齲_x0001_C铣_x0014__x0007__x0001__x0001_ 3 3 2 2" xfId="1020"/>
    <cellStyle name="?鹎%U龡&amp;H齲_x0001_C铣_x0014__x0007__x0001__x0001_ 3 3 2 2 2" xfId="1021"/>
    <cellStyle name="?鹎%U龡&amp;H齲_x0001_C铣_x0014__x0007__x0001__x0001_ 3 3 2 2 2 2" xfId="1022"/>
    <cellStyle name="?鹎%U龡&amp;H齲_x0001_C铣_x0014__x0007__x0001__x0001_ 3 3 2 2 3" xfId="1023"/>
    <cellStyle name="检查单元格 2 7" xfId="1024"/>
    <cellStyle name="?鹎%U龡&amp;H齲_x0001_C铣_x0014__x0007__x0001__x0001_ 3 3 2 2 3 2" xfId="1025"/>
    <cellStyle name="?鹎%U龡&amp;H齲_x0001_C铣_x0014__x0007__x0001__x0001_ 3 3 2 2 4" xfId="1026"/>
    <cellStyle name="?鹎%U龡&amp;H齲_x0001_C铣_x0014__x0007__x0001__x0001_ 3 3 2 2 4 2" xfId="1027"/>
    <cellStyle name="?鹎%U龡&amp;H齲_x0001_C铣_x0014__x0007__x0001__x0001_ 3 3 2 2 5" xfId="1028"/>
    <cellStyle name="?鹎%U龡&amp;H齲_x0001_C铣_x0014__x0007__x0001__x0001_ 3 3 2 3" xfId="1029"/>
    <cellStyle name="?鹎%U龡&amp;H齲_x0001_C铣_x0014__x0007__x0001__x0001_ 3 3 2 3 2" xfId="1030"/>
    <cellStyle name="?鹎%U龡&amp;H齲_x0001_C铣_x0014__x0007__x0001__x0001_ 3 3 2 3 2 2" xfId="1031"/>
    <cellStyle name="?鹎%U龡&amp;H齲_x0001_C铣_x0014__x0007__x0001__x0001_ 3 3 2 3 3" xfId="1032"/>
    <cellStyle name="?鹎%U龡&amp;H齲_x0001_C铣_x0014__x0007__x0001__x0001_ 3 3 2 3 3 2" xfId="1033"/>
    <cellStyle name="?鹎%U龡&amp;H齲_x0001_C铣_x0014__x0007__x0001__x0001_ 3 3 2 3 4" xfId="1034"/>
    <cellStyle name="?鹎%U龡&amp;H齲_x0001_C铣_x0014__x0007__x0001__x0001_ 3 3 2 3_2015财政决算公开" xfId="1035"/>
    <cellStyle name="?鹎%U龡&amp;H齲_x0001_C铣_x0014__x0007__x0001__x0001_ 3 3 2 4" xfId="1036"/>
    <cellStyle name="60% - 强调文字颜色 5 4 2 2 2" xfId="1037"/>
    <cellStyle name="?鹎%U龡&amp;H齲_x0001_C铣_x0014__x0007__x0001__x0001_ 3 3 2 4 3 2" xfId="1038"/>
    <cellStyle name="60% - 强调文字颜色 5 4 2 3" xfId="1039"/>
    <cellStyle name="?鹎%U龡&amp;H齲_x0001_C铣_x0014__x0007__x0001__x0001_ 3 3 2 4 4" xfId="1040"/>
    <cellStyle name="?鹎%U龡&amp;H齲_x0001_C铣_x0014__x0007__x0001__x0001_ 3 3 2 4 4 2" xfId="1041"/>
    <cellStyle name="20% - 强调文字颜色 2 3 2 2 2" xfId="1042"/>
    <cellStyle name="?鹎%U龡&amp;H齲_x0001_C铣_x0014__x0007__x0001__x0001_ 3 3 2 4 5" xfId="1043"/>
    <cellStyle name="60% - 强调文字颜色 3 2 2 2 3" xfId="1044"/>
    <cellStyle name="?鹎%U龡&amp;H齲_x0001_C铣_x0014__x0007__x0001__x0001_ 3 3 4 2 2" xfId="1045"/>
    <cellStyle name="?鹎%U龡&amp;H齲_x0001_C铣_x0014__x0007__x0001__x0001_ 3 3 2 4_2015财政决算公开" xfId="1046"/>
    <cellStyle name="?鹎%U龡&amp;H齲_x0001_C铣_x0014__x0007__x0001__x0001_ 3 3 2 5" xfId="1047"/>
    <cellStyle name="强调文字颜色 4 2 2 3 2" xfId="1048"/>
    <cellStyle name="标题 1 2 4" xfId="1049"/>
    <cellStyle name="?鹎%U龡&amp;H齲_x0001_C铣_x0014__x0007__x0001__x0001_ 4 2 3_2015财政决算公开" xfId="1050"/>
    <cellStyle name="?鹎%U龡&amp;H齲_x0001_C铣_x0014__x0007__x0001__x0001_ 3 3 2 5 2" xfId="1051"/>
    <cellStyle name="?鹎%U龡&amp;H齲_x0001_C铣_x0014__x0007__x0001__x0001_ 3 3 2 6" xfId="1052"/>
    <cellStyle name="标题 1 3 4" xfId="1053"/>
    <cellStyle name="?鹎%U龡&amp;H齲_x0001_C铣_x0014__x0007__x0001__x0001_ 3 3 2 6 2" xfId="1054"/>
    <cellStyle name="?鹎%U龡&amp;H齲_x0001_C铣_x0014__x0007__x0001__x0001_ 3 4 2 4 2" xfId="1055"/>
    <cellStyle name="?鹎%U龡&amp;H齲_x0001_C铣_x0014__x0007__x0001__x0001_ 3 3 2 7" xfId="1056"/>
    <cellStyle name="?鹎%U龡&amp;H齲_x0001_C铣_x0014__x0007__x0001__x0001_ 3 4 2 4 2 2" xfId="1057"/>
    <cellStyle name="?鹎%U龡&amp;H齲_x0001_C铣_x0014__x0007__x0001__x0001_ 3 3 2 7 2" xfId="1058"/>
    <cellStyle name="百分比 3 2 2 2 2" xfId="1059"/>
    <cellStyle name="60% - 强调文字颜色 6 4 2 2" xfId="1060"/>
    <cellStyle name="?鹎%U龡&amp;H齲_x0001_C铣_x0014__x0007__x0001__x0001_ 3 4 2 4 3" xfId="1061"/>
    <cellStyle name="?鹎%U龡&amp;H齲_x0001_C铣_x0014__x0007__x0001__x0001_ 3 3 2 8" xfId="1062"/>
    <cellStyle name="?鹎%U龡&amp;H齲_x0001_C铣_x0014__x0007__x0001__x0001_ 3 3 2_2015财政决算公开" xfId="1063"/>
    <cellStyle name="?鹎%U龡&amp;H齲_x0001_C铣_x0014__x0007__x0001__x0001_ 3 3 3" xfId="1064"/>
    <cellStyle name="?鹎%U龡&amp;H齲_x0001_C铣_x0014__x0007__x0001__x0001_ 4" xfId="1065"/>
    <cellStyle name="?鹎%U龡&amp;H齲_x0001_C铣_x0014__x0007__x0001__x0001_ 3 3 3 3" xfId="1066"/>
    <cellStyle name="?鹎%U龡&amp;H齲_x0001_C铣_x0014__x0007__x0001__x0001_ 4 2" xfId="1067"/>
    <cellStyle name="?鹎%U龡&amp;H齲_x0001_C铣_x0014__x0007__x0001__x0001_ 3 3 3 3 2" xfId="1068"/>
    <cellStyle name="强调文字颜色 4 2 3 2" xfId="1069"/>
    <cellStyle name="?鹎%U龡&amp;H齲_x0001_C铣_x0014__x0007__x0001__x0001_ 5" xfId="1070"/>
    <cellStyle name="?鹎%U龡&amp;H齲_x0001_C铣_x0014__x0007__x0001__x0001_ 3 3 3 4" xfId="1071"/>
    <cellStyle name="强调文字颜色 4 2 3 3" xfId="1072"/>
    <cellStyle name="?鹎%U龡&amp;H齲_x0001_C铣_x0014__x0007__x0001__x0001_ 6" xfId="1073"/>
    <cellStyle name="?鹎%U龡&amp;H齲_x0001_C铣_x0014__x0007__x0001__x0001_ 3 3 3 5" xfId="1074"/>
    <cellStyle name="?鹎%U龡&amp;H齲_x0001_C铣_x0014__x0007__x0001__x0001_ 3 3 4" xfId="1075"/>
    <cellStyle name="?鹎%U龡&amp;H齲_x0001_C铣_x0014__x0007__x0001__x0001_ 3 3 4 2" xfId="1076"/>
    <cellStyle name="?鹎%U龡&amp;H齲_x0001_C铣_x0014__x0007__x0001__x0001_ 3 3 4 3" xfId="1077"/>
    <cellStyle name="?鹎%U龡&amp;H齲_x0001_C铣_x0014__x0007__x0001__x0001_ 3 3 4 3 2" xfId="1078"/>
    <cellStyle name="?鹎%U龡&amp;H齲_x0001_C铣_x0014__x0007__x0001__x0001_ 3 3 4 4" xfId="1079"/>
    <cellStyle name="?鹎%U龡&amp;H齲_x0001_C铣_x0014__x0007__x0001__x0001_ 3 3 4 4 2" xfId="1080"/>
    <cellStyle name="?鹎%U龡&amp;H齲_x0001_C铣_x0014__x0007__x0001__x0001_ 3 3 4 5" xfId="1081"/>
    <cellStyle name="60% - 强调文字颜色 5 2 3" xfId="1082"/>
    <cellStyle name="?鹎%U龡&amp;H齲_x0001_C铣_x0014__x0007__x0001__x0001_ 3 3 4_2015财政决算公开" xfId="1083"/>
    <cellStyle name="常规 17_2015财政决算公开" xfId="1084"/>
    <cellStyle name="后继超级链接 4 2" xfId="1085"/>
    <cellStyle name="好 5 2 2" xfId="1086"/>
    <cellStyle name="标题 3 2 2 2 2" xfId="1087"/>
    <cellStyle name="?鹎%U龡&amp;H齲_x0001_C铣_x0014__x0007__x0001__x0001_ 3 3 5" xfId="1088"/>
    <cellStyle name="好 5 2 2 2" xfId="1089"/>
    <cellStyle name="?鹎%U龡&amp;H齲_x0001_C铣_x0014__x0007__x0001__x0001_ 3 3 5 2" xfId="1090"/>
    <cellStyle name="计算 6" xfId="1091"/>
    <cellStyle name="60% - 强调文字颜色 3 2 3 2 3" xfId="1092"/>
    <cellStyle name="20% - 着色 4" xfId="1093"/>
    <cellStyle name="?鹎%U龡&amp;H齲_x0001_C铣_x0014__x0007__x0001__x0001_ 3 3 5 2 2" xfId="1094"/>
    <cellStyle name="?鹎%U龡&amp;H齲_x0001_C铣_x0014__x0007__x0001__x0001_ 3 3 5 3" xfId="1095"/>
    <cellStyle name="?鹎%U龡&amp;H齲_x0001_C铣_x0014__x0007__x0001__x0001_ 3 3 5 3 2" xfId="1096"/>
    <cellStyle name="?鹎%U龡&amp;H齲_x0001_C铣_x0014__x0007__x0001__x0001_ 3 3 5 4" xfId="1097"/>
    <cellStyle name="?鹎%U龡&amp;H齲_x0001_C铣_x0014__x0007__x0001__x0001_ 3 3 5_2015财政决算公开" xfId="1098"/>
    <cellStyle name="好 5 2 3" xfId="1099"/>
    <cellStyle name="?鹎%U龡&amp;H齲_x0001_C铣_x0014__x0007__x0001__x0001_ 3 3 6" xfId="1100"/>
    <cellStyle name="?鹎%U龡&amp;H齲_x0001_C铣_x0014__x0007__x0001__x0001_ 3 3 6 2" xfId="1101"/>
    <cellStyle name="60% - 强调文字颜色 5 9" xfId="1102"/>
    <cellStyle name="?鹎%U龡&amp;H齲_x0001_C铣_x0014__x0007__x0001__x0001_ 3 3 6 2 2" xfId="1103"/>
    <cellStyle name="常规 12 2 2 2 3" xfId="1104"/>
    <cellStyle name="60% - 强调文字颜色 6 9" xfId="1105"/>
    <cellStyle name="?鹎%U龡&amp;H齲_x0001_C铣_x0014__x0007__x0001__x0001_ 3 3 6 3 2" xfId="1106"/>
    <cellStyle name="千位分隔 10" xfId="1107"/>
    <cellStyle name="?鹎%U龡&amp;H齲_x0001_C铣_x0014__x0007__x0001__x0001_ 3 3 6 4" xfId="1108"/>
    <cellStyle name="?鹎%U龡&amp;H齲_x0001_C铣_x0014__x0007__x0001__x0001_ 3 3 6 4 2" xfId="1109"/>
    <cellStyle name="常规 49" xfId="1110"/>
    <cellStyle name="常规 54" xfId="1111"/>
    <cellStyle name="40% - 强调文字颜色 4 4 2 2 2" xfId="1112"/>
    <cellStyle name="?鹎%U龡&amp;H齲_x0001_C铣_x0014__x0007__x0001__x0001_ 3 3 6_2015财政决算公开" xfId="1113"/>
    <cellStyle name="货币 2 4 4 2" xfId="1114"/>
    <cellStyle name="?鹎%U龡&amp;H齲_x0001_C铣_x0014__x0007__x0001__x0001_ 3 3 7" xfId="1115"/>
    <cellStyle name="?鹎%U龡&amp;H齲_x0001_C铣_x0014__x0007__x0001__x0001_ 3 3 8" xfId="1116"/>
    <cellStyle name="?鹎%U龡&amp;H齲_x0001_C铣_x0014__x0007__x0001__x0001_ 3 3 8 2" xfId="1117"/>
    <cellStyle name="?鹎%U龡&amp;H齲_x0001_C铣_x0014__x0007__x0001__x0001_ 3 3 9" xfId="1118"/>
    <cellStyle name="?鹎%U龡&amp;H齲_x0001_C铣_x0014__x0007__x0001__x0001_ 3 3 9 2" xfId="1119"/>
    <cellStyle name="常规 2 2 2 4 3 2" xfId="1120"/>
    <cellStyle name="?鹎%U龡&amp;H齲_x0001_C铣_x0014__x0007__x0001__x0001_ 3 3_2015财政决算公开" xfId="1121"/>
    <cellStyle name="?鹎%U龡&amp;H齲_x0001_C铣_x0014__x0007__x0001__x0001_ 3 4" xfId="1122"/>
    <cellStyle name="?鹎%U龡&amp;H齲_x0001_C铣_x0014__x0007__x0001__x0001_ 3 4 10" xfId="1123"/>
    <cellStyle name="?鹎%U龡&amp;H齲_x0001_C铣_x0014__x0007__x0001__x0001_ 3 4 2" xfId="1124"/>
    <cellStyle name="40% - 强调文字颜色 1 4_2015财政决算公开" xfId="1125"/>
    <cellStyle name="?鹎%U龡&amp;H齲_x0001_C铣_x0014__x0007__x0001__x0001_ 3 4 2 2" xfId="1126"/>
    <cellStyle name="?鹎%U龡&amp;H齲_x0001_C铣_x0014__x0007__x0001__x0001_ 3 4 2 2 2" xfId="1127"/>
    <cellStyle name="?鹎%U龡&amp;H齲_x0001_C铣_x0014__x0007__x0001__x0001_ 3 4 2 2 2 2" xfId="1128"/>
    <cellStyle name="?鹎%U龡&amp;H齲_x0001_C铣_x0014__x0007__x0001__x0001_ 3 4 2 2 3" xfId="1129"/>
    <cellStyle name="输出 2 3 2 3" xfId="1130"/>
    <cellStyle name="?鹎%U龡&amp;H齲_x0001_C铣_x0014__x0007__x0001__x0001_ 3 4 2 2 3 2" xfId="1131"/>
    <cellStyle name="货币 4 2 3 3 2" xfId="1132"/>
    <cellStyle name="?鹎%U龡&amp;H齲_x0001_C铣_x0014__x0007__x0001__x0001_ 3 4 2 2 4" xfId="1133"/>
    <cellStyle name="?鹎%U龡&amp;H齲_x0001_C铣_x0014__x0007__x0001__x0001_ 3 4 2 2 4 2" xfId="1134"/>
    <cellStyle name="?鹎%U龡&amp;H齲_x0001_C铣_x0014__x0007__x0001__x0001_ 3 4 2 2 5" xfId="1135"/>
    <cellStyle name="百分比 2 2" xfId="1136"/>
    <cellStyle name="?鹎%U龡&amp;H齲_x0001_C铣_x0014__x0007__x0001__x0001_ 3 4 2 2_2015财政决算公开" xfId="1137"/>
    <cellStyle name="?鹎%U龡&amp;H齲_x0001_C铣_x0014__x0007__x0001__x0001_ 3 4 2 3" xfId="1138"/>
    <cellStyle name="?鹎%U龡&amp;H齲_x0001_C铣_x0014__x0007__x0001__x0001_ 3 4 2 3 2" xfId="1139"/>
    <cellStyle name="?鹎%U龡&amp;H齲_x0001_C铣_x0014__x0007__x0001__x0001_ 3 4 2 3 2 2" xfId="1140"/>
    <cellStyle name="?鹎%U龡&amp;H齲_x0001_C铣_x0014__x0007__x0001__x0001_ 3 4 2 3 3" xfId="1141"/>
    <cellStyle name="?鹎%U龡&amp;H齲_x0001_C铣_x0014__x0007__x0001__x0001_ 3 4 2 3 3 2" xfId="1142"/>
    <cellStyle name="?鹎%U龡&amp;H齲_x0001_C铣_x0014__x0007__x0001__x0001_ 3 4 2 3 4" xfId="1143"/>
    <cellStyle name="?鹎%U龡&amp;H齲_x0001_C铣_x0014__x0007__x0001__x0001_ 3 4 2 3_2015财政决算公开" xfId="1144"/>
    <cellStyle name="?鹎%U龡&amp;H齲_x0001_C铣_x0014__x0007__x0001__x0001_ 3 4 2 4" xfId="1145"/>
    <cellStyle name="Norma,_laroux_4_营业在建 (2)_E21" xfId="1146"/>
    <cellStyle name="60% - 强调文字颜色 6 4 2 2 2" xfId="1147"/>
    <cellStyle name="?鹎%U龡&amp;H齲_x0001_C铣_x0014__x0007__x0001__x0001_ 3 4 2 4 3 2" xfId="1148"/>
    <cellStyle name="60% - 强调文字颜色 6 4 2 3" xfId="1149"/>
    <cellStyle name="?鹎%U龡&amp;H齲_x0001_C铣_x0014__x0007__x0001__x0001_ 3 4 2 4 4" xfId="1150"/>
    <cellStyle name="?鹎%U龡&amp;H齲_x0001_C铣_x0014__x0007__x0001__x0001_ 3 4 2 4 4 2" xfId="1151"/>
    <cellStyle name="20% - 强调文字颜色 2 4 2 2 2" xfId="1152"/>
    <cellStyle name="?鹎%U龡&amp;H齲_x0001_C铣_x0014__x0007__x0001__x0001_ 3 4 2 4 5" xfId="1153"/>
    <cellStyle name="常规 2 3 3 2" xfId="1154"/>
    <cellStyle name="?鹎%U龡&amp;H齲_x0001_C铣_x0014__x0007__x0001__x0001_ 3 4 2 4_2015财政决算公开" xfId="1155"/>
    <cellStyle name="?鹎%U龡&amp;H齲_x0001_C铣_x0014__x0007__x0001__x0001_ 3 4 2 5 2" xfId="1156"/>
    <cellStyle name="?鹎%U龡&amp;H齲_x0001_C铣_x0014__x0007__x0001__x0001_ 3 4 2 6" xfId="1157"/>
    <cellStyle name="?鹎%U龡&amp;H齲_x0001_C铣_x0014__x0007__x0001__x0001_ 3 4 2 6 2" xfId="1158"/>
    <cellStyle name="40% - 强调文字颜色 5 3 2 2 2 2" xfId="1159"/>
    <cellStyle name="?鹎%U龡&amp;H齲_x0001_C铣_x0014__x0007__x0001__x0001_ 3 4 3 4 2" xfId="1160"/>
    <cellStyle name="?鹎%U龡&amp;H齲_x0001_C铣_x0014__x0007__x0001__x0001_ 3 4 2 7" xfId="1161"/>
    <cellStyle name="?鹎%U龡&amp;H齲_x0001_C铣_x0014__x0007__x0001__x0001_ 3 4 2 7 2" xfId="1162"/>
    <cellStyle name="常规 2 2 2 8 2" xfId="1163"/>
    <cellStyle name="60% - 强调文字颜色 6 5 2 2" xfId="1164"/>
    <cellStyle name="?鹎%U龡&amp;H齲_x0001_C铣_x0014__x0007__x0001__x0001_ 3 4 2 8" xfId="1165"/>
    <cellStyle name="货币 2 2 2" xfId="1166"/>
    <cellStyle name="?鹎%U龡&amp;H齲_x0001_C铣_x0014__x0007__x0001__x0001_ 3 4 2_2015财政决算公开" xfId="1167"/>
    <cellStyle name="差 3 2 2" xfId="1168"/>
    <cellStyle name="?鹎%U龡&amp;H齲_x0001_C铣_x0014__x0007__x0001__x0001_ 3 4 3" xfId="1169"/>
    <cellStyle name="差 3 2 2 2" xfId="1170"/>
    <cellStyle name="?鹎%U龡&amp;H齲_x0001_C铣_x0014__x0007__x0001__x0001_ 3 4 3 2" xfId="1171"/>
    <cellStyle name="差 3 2 2 2 2" xfId="1172"/>
    <cellStyle name="?鹎%U龡&amp;H齲_x0001_C铣_x0014__x0007__x0001__x0001_ 3 4 3 2 2" xfId="1173"/>
    <cellStyle name="差 3 2 2 3" xfId="1174"/>
    <cellStyle name="?鹎%U龡&amp;H齲_x0001_C铣_x0014__x0007__x0001__x0001_ 3 4 3 3" xfId="1175"/>
    <cellStyle name="?鹎%U龡&amp;H齲_x0001_C铣_x0014__x0007__x0001__x0001_ 3 4 3 3 2" xfId="1176"/>
    <cellStyle name="40% - 强调文字颜色 5 3 2 2 2" xfId="1177"/>
    <cellStyle name="?鹎%U龡&amp;H齲_x0001_C铣_x0014__x0007__x0001__x0001_ 3 4 3 4" xfId="1178"/>
    <cellStyle name="40% - 强调文字颜色 5 3 2 2 3" xfId="1179"/>
    <cellStyle name="?鹎%U龡&amp;H齲_x0001_C铣_x0014__x0007__x0001__x0001_ 3 4 3 5" xfId="1180"/>
    <cellStyle name="货币 2 2 3 4" xfId="1181"/>
    <cellStyle name="?鹎%U龡&amp;H齲_x0001_C铣_x0014__x0007__x0001__x0001_ 3 4 3_2015财政决算公开" xfId="1182"/>
    <cellStyle name="?鹎%U龡&amp;H齲_x0001_C铣_x0014__x0007__x0001__x0001_ 3 5" xfId="1183"/>
    <cellStyle name="?鹎%U龡&amp;H齲_x0001_C铣_x0014__x0007__x0001__x0001_ 3 5 2" xfId="1184"/>
    <cellStyle name="货币 3" xfId="1185"/>
    <cellStyle name="?鹎%U龡&amp;H齲_x0001_C铣_x0014__x0007__x0001__x0001_ 3 5 2 2" xfId="1186"/>
    <cellStyle name="差 3 3 2" xfId="1187"/>
    <cellStyle name="?鹎%U龡&amp;H齲_x0001_C铣_x0014__x0007__x0001__x0001_ 3 5 3" xfId="1188"/>
    <cellStyle name="货币 3 4 2" xfId="1189"/>
    <cellStyle name="?鹎%U龡&amp;H齲_x0001_C铣_x0014__x0007__x0001__x0001_ 3 5_2015财政决算公开" xfId="1190"/>
    <cellStyle name="?鹎%U龡&amp;H齲_x0001_C铣_x0014__x0007__x0001__x0001_ 3 6" xfId="1191"/>
    <cellStyle name="强调文字颜色 2 2 2 3" xfId="1192"/>
    <cellStyle name="20% - 强调文字颜色 1 4" xfId="1193"/>
    <cellStyle name="?鹎%U龡&amp;H齲_x0001_C铣_x0014__x0007__x0001__x0001_ 3 6 2" xfId="1194"/>
    <cellStyle name="20% - 强调文字颜色 5 4_2015财政决算公开" xfId="1195"/>
    <cellStyle name="强调文字颜色 2 2 2 3 2" xfId="1196"/>
    <cellStyle name="20% - 强调文字颜色 1 4 2" xfId="1197"/>
    <cellStyle name="?鹎%U龡&amp;H齲_x0001_C铣_x0014__x0007__x0001__x0001_ 3 6 2 2" xfId="1198"/>
    <cellStyle name="差 3 4 2" xfId="1199"/>
    <cellStyle name="40% - 强调文字颜色 4 2 4_2015财政决算公开" xfId="1200"/>
    <cellStyle name="强调文字颜色 2 2 2 4" xfId="1201"/>
    <cellStyle name="20% - 强调文字颜色 1 5" xfId="1202"/>
    <cellStyle name="?鹎%U龡&amp;H齲_x0001_C铣_x0014__x0007__x0001__x0001_ 3 6 3" xfId="1203"/>
    <cellStyle name="20% - 强调文字颜色 1 5 2" xfId="1204"/>
    <cellStyle name="?鹎%U龡&amp;H齲_x0001_C铣_x0014__x0007__x0001__x0001_ 3 6 3 2" xfId="1205"/>
    <cellStyle name="?鹎%U龡&amp;H齲_x0001_C铣_x0014__x0007__x0001__x0001_ 3 7" xfId="1206"/>
    <cellStyle name="强调文字颜色 2 2 3 3" xfId="1207"/>
    <cellStyle name="20% - 强调文字颜色 2 4" xfId="1208"/>
    <cellStyle name="?鹎%U龡&amp;H齲_x0001_C铣_x0014__x0007__x0001__x0001_ 3 7 2" xfId="1209"/>
    <cellStyle name="?鹎%U龡&amp;H齲_x0001_C铣_x0014__x0007__x0001__x0001_ 3 8" xfId="1210"/>
    <cellStyle name="常规 3 2 7" xfId="1211"/>
    <cellStyle name="强调文字颜色 2 2 4 3" xfId="1212"/>
    <cellStyle name="20% - 强调文字颜色 3 4" xfId="1213"/>
    <cellStyle name="?鹎%U龡&amp;H齲_x0001_C铣_x0014__x0007__x0001__x0001_ 3 8 2" xfId="1214"/>
    <cellStyle name="?鹎%U龡&amp;H齲_x0001_C铣_x0014__x0007__x0001__x0001_ 3 9" xfId="1215"/>
    <cellStyle name="20% - 强调文字颜色 4 4" xfId="1216"/>
    <cellStyle name="?鹎%U龡&amp;H齲_x0001_C铣_x0014__x0007__x0001__x0001_ 3 9 2" xfId="1217"/>
    <cellStyle name="?鹎%U龡&amp;H齲_x0001_C铣_x0014__x0007__x0001__x0001_ 3_2015财政决算公开" xfId="1218"/>
    <cellStyle name="标题 4 4" xfId="1219"/>
    <cellStyle name="?鹎%U龡&amp;H齲_x0001_C铣_x0014__x0007__x0001__x0001_ 4 2 2" xfId="1220"/>
    <cellStyle name="标题 4 4 2" xfId="1221"/>
    <cellStyle name="?鹎%U龡&amp;H齲_x0001_C铣_x0014__x0007__x0001__x0001_ 4 2 2 2" xfId="1222"/>
    <cellStyle name="标题 4 4 2 2" xfId="1223"/>
    <cellStyle name="40% - 强调文字颜色 5 2 2 3" xfId="1224"/>
    <cellStyle name="?鹎%U龡&amp;H齲_x0001_C铣_x0014__x0007__x0001__x0001_ 4 2 2 2 2" xfId="1225"/>
    <cellStyle name="标题 4 4 3" xfId="1226"/>
    <cellStyle name="?鹎%U龡&amp;H齲_x0001_C铣_x0014__x0007__x0001__x0001_ 4 2 2 3" xfId="1227"/>
    <cellStyle name="常规 3 2 2 5" xfId="1228"/>
    <cellStyle name="40% - 强调文字颜色 5 2 3 3" xfId="1229"/>
    <cellStyle name="?鹎%U龡&amp;H齲_x0001_C铣_x0014__x0007__x0001__x0001_ 4 2 2 3 2" xfId="1230"/>
    <cellStyle name="?鹎%U龡&amp;H齲_x0001_C铣_x0014__x0007__x0001__x0001_ 4 2 2 4" xfId="1231"/>
    <cellStyle name="常规 3 2 3 5" xfId="1232"/>
    <cellStyle name="?鹎%U龡&amp;H齲_x0001_C铣_x0014__x0007__x0001__x0001_ 4 2 2 4 2" xfId="1233"/>
    <cellStyle name="?鹎%U龡&amp;H齲_x0001_C铣_x0014__x0007__x0001__x0001_ 4 2 2 5" xfId="1234"/>
    <cellStyle name="常规 3 2 4 5" xfId="1235"/>
    <cellStyle name="?鹎%U龡&amp;H齲_x0001_C铣_x0014__x0007__x0001__x0001_ 4 2 2 5 2" xfId="1236"/>
    <cellStyle name="?鹎%U龡&amp;H齲_x0001_C铣_x0014__x0007__x0001__x0001_ 4 2 2 6" xfId="1237"/>
    <cellStyle name="20% - 强调文字颜色 6 3 2 3 2" xfId="1238"/>
    <cellStyle name="?鹎%U龡&amp;H齲_x0001_C铣_x0014__x0007__x0001__x0001_ 4 2 2_2015财政决算公开" xfId="1239"/>
    <cellStyle name="标题 4 5" xfId="1240"/>
    <cellStyle name="?鹎%U龡&amp;H齲_x0001_C铣_x0014__x0007__x0001__x0001_ 4 2 3" xfId="1241"/>
    <cellStyle name="标题 4 5 2" xfId="1242"/>
    <cellStyle name="?鹎%U龡&amp;H齲_x0001_C铣_x0014__x0007__x0001__x0001_ 4 2 3 2" xfId="1243"/>
    <cellStyle name="标题 4 5 2 2" xfId="1244"/>
    <cellStyle name="40% - 强调文字颜色 5 3 2 3" xfId="1245"/>
    <cellStyle name="?鹎%U龡&amp;H齲_x0001_C铣_x0014__x0007__x0001__x0001_ 4 2 3 2 2" xfId="1246"/>
    <cellStyle name="标题 4 5 3" xfId="1247"/>
    <cellStyle name="?鹎%U龡&amp;H齲_x0001_C铣_x0014__x0007__x0001__x0001_ 4 2 3 3" xfId="1248"/>
    <cellStyle name="40% - 强调文字颜色 5 3 3 3" xfId="1249"/>
    <cellStyle name="?鹎%U龡&amp;H齲_x0001_C铣_x0014__x0007__x0001__x0001_ 4 2 3 3 2" xfId="1250"/>
    <cellStyle name="?鹎%U龡&amp;H齲_x0001_C铣_x0014__x0007__x0001__x0001_ 4 2 3 4" xfId="1251"/>
    <cellStyle name="常规 4 2 2 2 5 2" xfId="1252"/>
    <cellStyle name="标题 4 6" xfId="1253"/>
    <cellStyle name="?鹎%U龡&amp;H齲_x0001_C铣_x0014__x0007__x0001__x0001_ 4 2 4" xfId="1254"/>
    <cellStyle name="标题 4 6 2" xfId="1255"/>
    <cellStyle name="?鹎%U龡&amp;H齲_x0001_C铣_x0014__x0007__x0001__x0001_ 4 2 4 2" xfId="1256"/>
    <cellStyle name="40% - 强调文字颜色 5 4 2 3" xfId="1257"/>
    <cellStyle name="?鹎%U龡&amp;H齲_x0001_C铣_x0014__x0007__x0001__x0001_ 4 2 4 2 2" xfId="1258"/>
    <cellStyle name="20% - 强调文字颜色 4 2 3 2 2 2" xfId="1259"/>
    <cellStyle name="?鹎%U龡&amp;H齲_x0001_C铣_x0014__x0007__x0001__x0001_ 4 2 4 3" xfId="1260"/>
    <cellStyle name="货币 2 2 2 8" xfId="1261"/>
    <cellStyle name="?鹎%U龡&amp;H齲_x0001_C铣_x0014__x0007__x0001__x0001_ 4 2 4 3 2" xfId="1262"/>
    <cellStyle name="?鹎%U龡&amp;H齲_x0001_C铣_x0014__x0007__x0001__x0001_ 4 2 4 4" xfId="1263"/>
    <cellStyle name="?鹎%U龡&amp;H齲_x0001_C铣_x0014__x0007__x0001__x0001_ 4 2 4 4 2" xfId="1264"/>
    <cellStyle name="?鹎%U龡&amp;H齲_x0001_C铣_x0014__x0007__x0001__x0001_ 4 2 4 5" xfId="1265"/>
    <cellStyle name="货币 2 3 6" xfId="1266"/>
    <cellStyle name="?鹎%U龡&amp;H齲_x0001_C铣_x0014__x0007__x0001__x0001_ 4 2 4_2015财政决算公开" xfId="1267"/>
    <cellStyle name="标题 4 7" xfId="1268"/>
    <cellStyle name="?鹎%U龡&amp;H齲_x0001_C铣_x0014__x0007__x0001__x0001_ 4 2 5" xfId="1269"/>
    <cellStyle name="?鹎%U龡&amp;H齲_x0001_C铣_x0014__x0007__x0001__x0001_ 4 2 5 2" xfId="1270"/>
    <cellStyle name="标题 4 8" xfId="1271"/>
    <cellStyle name="?鹎%U龡&amp;H齲_x0001_C铣_x0014__x0007__x0001__x0001_ 4 2 6" xfId="1272"/>
    <cellStyle name="?鹎%U龡&amp;H齲_x0001_C铣_x0014__x0007__x0001__x0001_ 4 2 6 2" xfId="1273"/>
    <cellStyle name="链接单元格 5 2 2" xfId="1274"/>
    <cellStyle name="货币 2 5 3 2" xfId="1275"/>
    <cellStyle name="?鹎%U龡&amp;H齲_x0001_C铣_x0014__x0007__x0001__x0001_ 4 2 7" xfId="1276"/>
    <cellStyle name="?鹎%U龡&amp;H齲_x0001_C铣_x0014__x0007__x0001__x0001_ 4 2 7 2" xfId="1277"/>
    <cellStyle name="?鹎%U龡&amp;H齲_x0001_C铣_x0014__x0007__x0001__x0001_ 4 2 8" xfId="1278"/>
    <cellStyle name="?鹎%U龡&amp;H齲_x0001_C铣_x0014__x0007__x0001__x0001_ 4 2_2015财政决算公开" xfId="1279"/>
    <cellStyle name="?鹎%U龡&amp;H齲_x0001_C铣_x0014__x0007__x0001__x0001_ 4 3" xfId="1280"/>
    <cellStyle name="标题 5 4" xfId="1281"/>
    <cellStyle name="?鹎%U龡&amp;H齲_x0001_C铣_x0014__x0007__x0001__x0001_ 4 3 2" xfId="1282"/>
    <cellStyle name="标题 5 4 2" xfId="1283"/>
    <cellStyle name="?鹎%U龡&amp;H齲_x0001_C铣_x0014__x0007__x0001__x0001_ 4 3 2 2" xfId="1284"/>
    <cellStyle name="标题 5 5" xfId="1285"/>
    <cellStyle name="?鹎%U龡&amp;H齲_x0001_C铣_x0014__x0007__x0001__x0001_ 4 3 3" xfId="1286"/>
    <cellStyle name="标题 5 5 2" xfId="1287"/>
    <cellStyle name="?鹎%U龡&amp;H齲_x0001_C铣_x0014__x0007__x0001__x0001_ 4 3 3 2" xfId="1288"/>
    <cellStyle name="标题 5 6" xfId="1289"/>
    <cellStyle name="?鹎%U龡&amp;H齲_x0001_C铣_x0014__x0007__x0001__x0001_ 4 3 4" xfId="1290"/>
    <cellStyle name="?鹎%U龡&amp;H齲_x0001_C铣_x0014__x0007__x0001__x0001_ 4 3 4 2" xfId="1291"/>
    <cellStyle name="好 6 2 2" xfId="1292"/>
    <cellStyle name="标题 5 7" xfId="1293"/>
    <cellStyle name="标题 3 2 3 2 2" xfId="1294"/>
    <cellStyle name="?鹎%U龡&amp;H齲_x0001_C铣_x0014__x0007__x0001__x0001_ 4 3 5" xfId="1295"/>
    <cellStyle name="?鹎%U龡&amp;H齲_x0001_C铣_x0014__x0007__x0001__x0001_ 4 3 5 2" xfId="1296"/>
    <cellStyle name="?鹎%U龡&amp;H齲_x0001_C铣_x0014__x0007__x0001__x0001_ 4 3 6" xfId="1297"/>
    <cellStyle name="?鹎%U龡&amp;H齲_x0001_C铣_x0014__x0007__x0001__x0001_ 4 3_2015财政决算公开" xfId="1298"/>
    <cellStyle name="?鹎%U龡&amp;H齲_x0001_C铣_x0014__x0007__x0001__x0001_ 4 4" xfId="1299"/>
    <cellStyle name="?鹎%U龡&amp;H齲_x0001_C铣_x0014__x0007__x0001__x0001_ 4 4 2" xfId="1300"/>
    <cellStyle name="?鹎%U龡&amp;H齲_x0001_C铣_x0014__x0007__x0001__x0001_ 4 4 2 2" xfId="1301"/>
    <cellStyle name="差 4 2 2" xfId="1302"/>
    <cellStyle name="?鹎%U龡&amp;H齲_x0001_C铣_x0014__x0007__x0001__x0001_ 4 4 3" xfId="1303"/>
    <cellStyle name="差 4 2 2 2" xfId="1304"/>
    <cellStyle name="?鹎%U龡&amp;H齲_x0001_C铣_x0014__x0007__x0001__x0001_ 4 4 3 2" xfId="1305"/>
    <cellStyle name="好 2 2 2 2" xfId="1306"/>
    <cellStyle name="?鹎%U龡&amp;H齲_x0001_C铣_x0014__x0007__x0001__x0001_ 4 4_2015财政决算公开" xfId="1307"/>
    <cellStyle name="?鹎%U龡&amp;H齲_x0001_C铣_x0014__x0007__x0001__x0001_ 4 5" xfId="1308"/>
    <cellStyle name="?鹎%U龡&amp;H齲_x0001_C铣_x0014__x0007__x0001__x0001_ 4 5 2" xfId="1309"/>
    <cellStyle name="?鹎%U龡&amp;H齲_x0001_C铣_x0014__x0007__x0001__x0001_ 4 5 2 2" xfId="1310"/>
    <cellStyle name="差 4 3 2" xfId="1311"/>
    <cellStyle name="?鹎%U龡&amp;H齲_x0001_C铣_x0014__x0007__x0001__x0001_ 4 5 3" xfId="1312"/>
    <cellStyle name="?鹎%U龡&amp;H齲_x0001_C铣_x0014__x0007__x0001__x0001_ 4 5 3 2" xfId="1313"/>
    <cellStyle name="?鹎%U龡&amp;H齲_x0001_C铣_x0014__x0007__x0001__x0001_ 4 6" xfId="1314"/>
    <cellStyle name="输入 3" xfId="1315"/>
    <cellStyle name="常规 2 9" xfId="1316"/>
    <cellStyle name="?鹎%U龡&amp;H齲_x0001_C铣_x0014__x0007__x0001__x0001_ 4 6 2" xfId="1317"/>
    <cellStyle name="?鹎%U龡&amp;H齲_x0001_C铣_x0014__x0007__x0001__x0001_ 4 6 2 2" xfId="1318"/>
    <cellStyle name="?鹎%U龡&amp;H齲_x0001_C铣_x0014__x0007__x0001__x0001_ 4 6 3" xfId="1319"/>
    <cellStyle name="?鹎%U龡&amp;H齲_x0001_C铣_x0014__x0007__x0001__x0001_ 4 6 3 2" xfId="1320"/>
    <cellStyle name="货币 4 4 3" xfId="1321"/>
    <cellStyle name="?鹎%U龡&amp;H齲_x0001_C铣_x0014__x0007__x0001__x0001_ 4 6_2015财政决算公开" xfId="1322"/>
    <cellStyle name="?鹎%U龡&amp;H齲_x0001_C铣_x0014__x0007__x0001__x0001_ 4 7" xfId="1323"/>
    <cellStyle name="常规 3 9" xfId="1324"/>
    <cellStyle name="?鹎%U龡&amp;H齲_x0001_C铣_x0014__x0007__x0001__x0001_ 4 7 2" xfId="1325"/>
    <cellStyle name="40% - 强调文字颜色 5 3 2_2015财政决算公开" xfId="1326"/>
    <cellStyle name="?鹎%U龡&amp;H齲_x0001_C铣_x0014__x0007__x0001__x0001_ 4 8" xfId="1327"/>
    <cellStyle name="常规 4 2 7" xfId="1328"/>
    <cellStyle name="?鹎%U龡&amp;H齲_x0001_C铣_x0014__x0007__x0001__x0001_ 4 8 2" xfId="1329"/>
    <cellStyle name="?鹎%U龡&amp;H齲_x0001_C铣_x0014__x0007__x0001__x0001_ 4 9" xfId="1330"/>
    <cellStyle name="千位分隔 4 2 3 3" xfId="1331"/>
    <cellStyle name="常规 5 9" xfId="1332"/>
    <cellStyle name="?鹎%U龡&amp;H齲_x0001_C铣_x0014__x0007__x0001__x0001_ 4 9 2" xfId="1333"/>
    <cellStyle name="?鹎%U龡&amp;H齲_x0001_C铣_x0014__x0007__x0001__x0001_ 4_2015财政决算公开" xfId="1334"/>
    <cellStyle name="60% - 强调文字颜色 5 5 2 2 2" xfId="1335"/>
    <cellStyle name="?鹎%U龡&amp;H齲_x0001_C铣_x0014__x0007__x0001__x0001_ 5 3 2" xfId="1336"/>
    <cellStyle name="60% - 强调文字颜色 5 5 2 3" xfId="1337"/>
    <cellStyle name="40% - 强调文字颜色 6 3 2 2 2 2" xfId="1338"/>
    <cellStyle name="?鹎%U龡&amp;H齲_x0001_C铣_x0014__x0007__x0001__x0001_ 5 4" xfId="1339"/>
    <cellStyle name="强调文字颜色 4 2 3 3 2" xfId="1340"/>
    <cellStyle name="?鹎%U龡&amp;H齲_x0001_C铣_x0014__x0007__x0001__x0001_ 6 2" xfId="1341"/>
    <cellStyle name="标题 2 2 4" xfId="1342"/>
    <cellStyle name="货币 3 6" xfId="1343"/>
    <cellStyle name="?鹎%U龡&amp;H齲_x0001_C铣_x0014__x0007__x0001__x0001_ 6 2 2" xfId="1344"/>
    <cellStyle name="标题 2 2 4 2" xfId="1345"/>
    <cellStyle name="?鹎%U龡&amp;H齲_x0001_C铣_x0014__x0007__x0001__x0001_ 6 3" xfId="1346"/>
    <cellStyle name="标题 2 2 5" xfId="1347"/>
    <cellStyle name="60% - 强调文字颜色 5 5 3 2" xfId="1348"/>
    <cellStyle name="货币 4 6" xfId="1349"/>
    <cellStyle name="?鹎%U龡&amp;H齲_x0001_C铣_x0014__x0007__x0001__x0001_ 6 3 2" xfId="1350"/>
    <cellStyle name="?鹎%U龡&amp;H齲_x0001_C铣_x0014__x0007__x0001__x0001_ 6 4" xfId="1351"/>
    <cellStyle name="?鹎%U龡&amp;H齲_x0001_C铣_x0014__x0007__x0001__x0001_ 6_2015财政决算公开" xfId="1352"/>
    <cellStyle name="计算 7" xfId="1353"/>
    <cellStyle name="20% - 着色 5" xfId="1354"/>
    <cellStyle name="强调文字颜色 4 2 3 4" xfId="1355"/>
    <cellStyle name="?鹎%U龡&amp;H齲_x0001_C铣_x0014__x0007__x0001__x0001_ 7" xfId="1356"/>
    <cellStyle name="20% - 强调文字颜色 1 2" xfId="1357"/>
    <cellStyle name="20% - 强调文字颜色 1 2 2" xfId="1358"/>
    <cellStyle name="20% - 强调文字颜色 1 2 2 2" xfId="1359"/>
    <cellStyle name="20% - 强调文字颜色 1 2 2 2 2 2" xfId="1360"/>
    <cellStyle name="60% - 强调文字颜色 4 2 3 3 2" xfId="1361"/>
    <cellStyle name="40% - 强调文字颜色 6 5 3 2" xfId="1362"/>
    <cellStyle name="20% - 强调文字颜色 1 2 2 2 3" xfId="1363"/>
    <cellStyle name="20% - 强调文字颜色 1 2 2 3" xfId="1364"/>
    <cellStyle name="20% - 强调文字颜色 1 2 2 3 2" xfId="1365"/>
    <cellStyle name="20% - 强调文字颜色 1 2 2 4" xfId="1366"/>
    <cellStyle name="计算 4 4" xfId="1367"/>
    <cellStyle name="20% - 强调文字颜色 1 2 2_2015财政决算公开" xfId="1368"/>
    <cellStyle name="20% - 强调文字颜色 1 2 3" xfId="1369"/>
    <cellStyle name="20% - 强调文字颜色 1 2 3 2" xfId="1370"/>
    <cellStyle name="20% - 强调文字颜色 1 2 3 2 2 2" xfId="1371"/>
    <cellStyle name="常规 13 2 2 2 2" xfId="1372"/>
    <cellStyle name="20% - 强调文字颜色 1 2 3 2 3" xfId="1373"/>
    <cellStyle name="20% - 强调文字颜色 1 2 3 2_2015财政决算公开" xfId="1374"/>
    <cellStyle name="20% - 强调文字颜色 1 2 3 3" xfId="1375"/>
    <cellStyle name="20% - 强调文字颜色 1 2 3 3 2" xfId="1376"/>
    <cellStyle name="40% - 强调文字颜色 2 2 2_2015财政决算公开" xfId="1377"/>
    <cellStyle name="20% - 强调文字颜色 1 2 3 4" xfId="1378"/>
    <cellStyle name="20% - 强调文字颜色 1 2 3 5" xfId="1379"/>
    <cellStyle name="20% - 强调文字颜色 1 2 3_2015财政决算公开" xfId="1380"/>
    <cellStyle name="20% - 强调文字颜色 1 2 4" xfId="1381"/>
    <cellStyle name="40% - 强调文字颜色 1 5 3" xfId="1382"/>
    <cellStyle name="20% - 强调文字颜色 1 2 4 2 2" xfId="1383"/>
    <cellStyle name="20% - 强调文字颜色 1 2 4 3" xfId="1384"/>
    <cellStyle name="20% - 强调文字颜色 1 2 4 4" xfId="1385"/>
    <cellStyle name="20% - 强调文字颜色 1 2 4_2015财政决算公开" xfId="1386"/>
    <cellStyle name="20% - 强调文字颜色 1 2 5" xfId="1387"/>
    <cellStyle name="20% - 强调文字颜色 1 2 5 2" xfId="1388"/>
    <cellStyle name="强调文字颜色 2 2 2 2" xfId="1389"/>
    <cellStyle name="20% - 强调文字颜色 1 3" xfId="1390"/>
    <cellStyle name="强调文字颜色 2 2 2 2 2" xfId="1391"/>
    <cellStyle name="20% - 强调文字颜色 1 3 2" xfId="1392"/>
    <cellStyle name="强调文字颜色 2 2 2 2 2 2" xfId="1393"/>
    <cellStyle name="20% - 强调文字颜色 1 3 2 2" xfId="1394"/>
    <cellStyle name="20% - 强调文字颜色 1 3 2 2 2 2" xfId="1395"/>
    <cellStyle name="20% - 强调文字颜色 1 3 2 2 3" xfId="1396"/>
    <cellStyle name="20% - 强调文字颜色 1 3 2 2_2015财政决算公开" xfId="1397"/>
    <cellStyle name="20% - 强调文字颜色 1 3 2 3" xfId="1398"/>
    <cellStyle name="20% - 强调文字颜色 1 3 2 3 2" xfId="1399"/>
    <cellStyle name="20% - 强调文字颜色 1 3 2 4" xfId="1400"/>
    <cellStyle name="60% - 强调文字颜色 1 5 2 2 2" xfId="1401"/>
    <cellStyle name="20% - 强调文字颜色 1 3 2_2015财政决算公开" xfId="1402"/>
    <cellStyle name="强调文字颜色 2 2 2 2 3" xfId="1403"/>
    <cellStyle name="20% - 强调文字颜色 1 3 3" xfId="1404"/>
    <cellStyle name="20% - 强调文字颜色 1 3 3 2" xfId="1405"/>
    <cellStyle name="20% - 强调文字颜色 1 3 3 3" xfId="1406"/>
    <cellStyle name="常规 2 2 2 2 2" xfId="1407"/>
    <cellStyle name="20% - 强调文字颜色 1 3 3_2015财政决算公开" xfId="1408"/>
    <cellStyle name="20% - 强调文字颜色 1 3 4" xfId="1409"/>
    <cellStyle name="20% - 强调文字颜色 1 3 4 2" xfId="1410"/>
    <cellStyle name="20% - 强调文字颜色 1 3 5" xfId="1411"/>
    <cellStyle name="20% - 强调文字颜色 1 3_2015财政决算公开" xfId="1412"/>
    <cellStyle name="20% - 强调文字颜色 1 4 2 2" xfId="1413"/>
    <cellStyle name="20% - 强调文字颜色 1 4 2 3" xfId="1414"/>
    <cellStyle name="20% - 强调文字颜色 1 4 2_2015财政决算公开" xfId="1415"/>
    <cellStyle name="20% - 强调文字颜色 1 4 3" xfId="1416"/>
    <cellStyle name="20% - 强调文字颜色 1 4 3 2" xfId="1417"/>
    <cellStyle name="20% - 强调文字颜色 1 4 4" xfId="1418"/>
    <cellStyle name="40% - 强调文字颜色 3 6_2015财政决算公开" xfId="1419"/>
    <cellStyle name="百分比 4" xfId="1420"/>
    <cellStyle name="20% - 强调文字颜色 1 4_2015财政决算公开" xfId="1421"/>
    <cellStyle name="60% - 强调文字颜色 3 3" xfId="1422"/>
    <cellStyle name="20% - 强调文字颜色 1 5 2 2" xfId="1423"/>
    <cellStyle name="60% - 强调文字颜色 3 3 2" xfId="1424"/>
    <cellStyle name="20% - 强调文字颜色 1 5 2 2 2" xfId="1425"/>
    <cellStyle name="常规 2 4 2 6 2" xfId="1426"/>
    <cellStyle name="60% - 强调文字颜色 3 4" xfId="1427"/>
    <cellStyle name="20% - 强调文字颜色 1 5 2 3" xfId="1428"/>
    <cellStyle name="常规 2 3 2 3 3 2" xfId="1429"/>
    <cellStyle name="20% - 强调文字颜色 1 5 2_2015财政决算公开" xfId="1430"/>
    <cellStyle name="20% - 强调文字颜色 4 2 3 2_2015财政决算公开" xfId="1431"/>
    <cellStyle name="20% - 强调文字颜色 1 5 3" xfId="1432"/>
    <cellStyle name="60% - 强调文字颜色 4 3" xfId="1433"/>
    <cellStyle name="20% - 强调文字颜色 1 5 3 2" xfId="1434"/>
    <cellStyle name="20% - 强调文字颜色 1 5 4" xfId="1435"/>
    <cellStyle name="强调文字颜色 3 4 2 3" xfId="1436"/>
    <cellStyle name="20% - 强调文字颜色 1 5_2015财政决算公开" xfId="1437"/>
    <cellStyle name="20% - 强调文字颜色 1 6 2 2" xfId="1438"/>
    <cellStyle name="20% - 强调文字颜色 1 6 3" xfId="1439"/>
    <cellStyle name="货币 4 2 4" xfId="1440"/>
    <cellStyle name="20% - 强调文字颜色 1 6_2015财政决算公开" xfId="1441"/>
    <cellStyle name="20% - 强调文字颜色 2 2" xfId="1442"/>
    <cellStyle name="40% - 强调文字颜色 3 2 7" xfId="1443"/>
    <cellStyle name="20% - 强调文字颜色 2 2 2" xfId="1444"/>
    <cellStyle name="20% - 强调文字颜色 2 2 2 2" xfId="1445"/>
    <cellStyle name="标题 2 8" xfId="1446"/>
    <cellStyle name="20% - 强调文字颜色 2 2 2 2 2 2" xfId="1447"/>
    <cellStyle name="60% - 强调文字颜色 5 2 3 3 2" xfId="1448"/>
    <cellStyle name="20% - 强调文字颜色 2 2 2 2 3" xfId="1449"/>
    <cellStyle name="20% - 强调文字颜色 2 2 2 2_2015财政决算公开" xfId="1450"/>
    <cellStyle name="20% - 强调文字颜色 2 2 2 3" xfId="1451"/>
    <cellStyle name="20% - 强调文字颜色 2 9" xfId="1452"/>
    <cellStyle name="20% - 强调文字颜色 2 2 2 3 2" xfId="1453"/>
    <cellStyle name="常规 2 2 2 2 5 2" xfId="1454"/>
    <cellStyle name="20% - 强调文字颜色 2 2 2 4" xfId="1455"/>
    <cellStyle name="检查单元格 6 2" xfId="1456"/>
    <cellStyle name="小数 4 2" xfId="1457"/>
    <cellStyle name="20% - 强调文字颜色 2 2 2_2015财政决算公开" xfId="1458"/>
    <cellStyle name="常规 2 5 2 2 2" xfId="1459"/>
    <cellStyle name="20% - 强调文字颜色 2 2 3" xfId="1460"/>
    <cellStyle name="20% - 强调文字颜色 2 2 3 2" xfId="1461"/>
    <cellStyle name="60% - 强调文字颜色 2 4 3" xfId="1462"/>
    <cellStyle name="20% - 强调文字颜色 2 2 3 2 2 2" xfId="1463"/>
    <cellStyle name="20% - 强调文字颜色 2 2 3 2 3" xfId="1464"/>
    <cellStyle name="20% - 强调文字颜色 2 2 3 2_2015财政决算公开" xfId="1465"/>
    <cellStyle name="20% - 强调文字颜色 2 2 3 3" xfId="1466"/>
    <cellStyle name="20% - 强调文字颜色 2 2 3 3 2" xfId="1467"/>
    <cellStyle name="常规 2 2 2 2 6 2" xfId="1468"/>
    <cellStyle name="20% - 强调文字颜色 2 2 3 4" xfId="1469"/>
    <cellStyle name="60% - 强调文字颜色 1 2 3 2 2 2" xfId="1470"/>
    <cellStyle name="20% - 强调文字颜色 2 2 4" xfId="1471"/>
    <cellStyle name="20% - 强调文字颜色 2 2 4 2" xfId="1472"/>
    <cellStyle name="20% - 强调文字颜色 2 2 4 2 2" xfId="1473"/>
    <cellStyle name="20% - 强调文字颜色 2 2 4 3" xfId="1474"/>
    <cellStyle name="40% - 强调文字颜色 3 3 2_2015财政决算公开" xfId="1475"/>
    <cellStyle name="20% - 强调文字颜色 2 2 4 4" xfId="1476"/>
    <cellStyle name="20% - 强调文字颜色 2 2 4_2015财政决算公开" xfId="1477"/>
    <cellStyle name="20% - 强调文字颜色 6 3 2 2 2 2" xfId="1478"/>
    <cellStyle name="20% - 强调文字颜色 2 2 5" xfId="1479"/>
    <cellStyle name="20% - 强调文字颜色 2 2 5 2" xfId="1480"/>
    <cellStyle name="20% - 强调文字颜色 2 2 6" xfId="1481"/>
    <cellStyle name="60% - 强调文字颜色 1 4 2 3" xfId="1482"/>
    <cellStyle name="20% - 强调文字颜色 2 2_2015财政决算公开" xfId="1483"/>
    <cellStyle name="20% - 强调文字颜色 4 3 2 3 2" xfId="1484"/>
    <cellStyle name="强调文字颜色 2 2 3 2" xfId="1485"/>
    <cellStyle name="20% - 强调文字颜色 2 3" xfId="1486"/>
    <cellStyle name="常规 35" xfId="1487"/>
    <cellStyle name="常规 40" xfId="1488"/>
    <cellStyle name="强调文字颜色 2 2 3 2 2" xfId="1489"/>
    <cellStyle name="20% - 强调文字颜色 2 3 2" xfId="1490"/>
    <cellStyle name="强调文字颜色 2 2 3 2 2 2" xfId="1491"/>
    <cellStyle name="20% - 强调文字颜色 2 3 2 2" xfId="1492"/>
    <cellStyle name="20% - 强调文字颜色 2 3 2 2 2 2" xfId="1493"/>
    <cellStyle name="20% - 强调文字颜色 2 3 2 2 3" xfId="1494"/>
    <cellStyle name="20% - 强调文字颜色 2 3 2 2_2015财政决算公开" xfId="1495"/>
    <cellStyle name="20% - 强调文字颜色 2 3 2 3" xfId="1496"/>
    <cellStyle name="20% - 强调文字颜色 2 3 2 3 2" xfId="1497"/>
    <cellStyle name="20% - 强调文字颜色 2 3 2 4" xfId="1498"/>
    <cellStyle name="20% - 强调文字颜色 2 3 2_2015财政决算公开" xfId="1499"/>
    <cellStyle name="常规 36" xfId="1500"/>
    <cellStyle name="常规 41" xfId="1501"/>
    <cellStyle name="强调文字颜色 2 2 3 2 3" xfId="1502"/>
    <cellStyle name="20% - 强调文字颜色 2 3 3" xfId="1503"/>
    <cellStyle name="20% - 强调文字颜色 2 3 3 2" xfId="1504"/>
    <cellStyle name="20% - 强调文字颜色 2 3 3 2 2" xfId="1505"/>
    <cellStyle name="20% - 强调文字颜色 2 3 3 3" xfId="1506"/>
    <cellStyle name="20% - 强调文字颜色 2 3 3_2015财政决算公开" xfId="1507"/>
    <cellStyle name="常规 37" xfId="1508"/>
    <cellStyle name="常规 42" xfId="1509"/>
    <cellStyle name="20% - 强调文字颜色 2 3 4" xfId="1510"/>
    <cellStyle name="40% - 强调文字颜色 1 2 6" xfId="1511"/>
    <cellStyle name="20% - 强调文字颜色 2 3 4 2" xfId="1512"/>
    <cellStyle name="常规 38" xfId="1513"/>
    <cellStyle name="常规 43" xfId="1514"/>
    <cellStyle name="20% - 强调文字颜色 2 3 5" xfId="1515"/>
    <cellStyle name="常规 2 4 2 2 4 2" xfId="1516"/>
    <cellStyle name="20% - 强调文字颜色 2 3_2015财政决算公开" xfId="1517"/>
    <cellStyle name="20% - 强调文字颜色 2 4 2 2" xfId="1518"/>
    <cellStyle name="20% - 强调文字颜色 2 4 2 3" xfId="1519"/>
    <cellStyle name="20% - 强调文字颜色 2 4 2_2015财政决算公开" xfId="1520"/>
    <cellStyle name="20% - 强调文字颜色 6 5_2015财政决算公开" xfId="1521"/>
    <cellStyle name="20% - 强调文字颜色 2 4 3" xfId="1522"/>
    <cellStyle name="20% - 强调文字颜色 2 4 3 2" xfId="1523"/>
    <cellStyle name="20% - 强调文字颜色 2 4 4" xfId="1524"/>
    <cellStyle name="20% - 强调文字颜色 2 4_2015财政决算公开" xfId="1525"/>
    <cellStyle name="强调文字颜色 2 2 3 4" xfId="1526"/>
    <cellStyle name="20% - 强调文字颜色 2 5" xfId="1527"/>
    <cellStyle name="20% - 强调文字颜色 2 5 2" xfId="1528"/>
    <cellStyle name="20% - 强调文字颜色 2 5 2 2" xfId="1529"/>
    <cellStyle name="20% - 强调文字颜色 2 5 2 2 2" xfId="1530"/>
    <cellStyle name="20% - 强调文字颜色 2 5 2 3" xfId="1531"/>
    <cellStyle name="20% - 强调文字颜色 6 6 3" xfId="1532"/>
    <cellStyle name="60% - 强调文字颜色 1 6 2 2" xfId="1533"/>
    <cellStyle name="20% - 强调文字颜色 2 5 2_2015财政决算公开" xfId="1534"/>
    <cellStyle name="20% - 强调文字颜色 2 5 3" xfId="1535"/>
    <cellStyle name="20% - 强调文字颜色 2 5 3 2" xfId="1536"/>
    <cellStyle name="20% - 强调文字颜色 2 5 4" xfId="1537"/>
    <cellStyle name="20% - 强调文字颜色 2 5_2015财政决算公开" xfId="1538"/>
    <cellStyle name="20% - 强调文字颜色 2 6 2 2" xfId="1539"/>
    <cellStyle name="20% - 强调文字颜色 2 6 3" xfId="1540"/>
    <cellStyle name="60% - 强调文字颜色 1 2 2 2" xfId="1541"/>
    <cellStyle name="20% - 强调文字颜色 2 6_2015财政决算公开" xfId="1542"/>
    <cellStyle name="常规 3 2 5" xfId="1543"/>
    <cellStyle name="20% - 强调文字颜色 3 2" xfId="1544"/>
    <cellStyle name="常规 3 2 5 2" xfId="1545"/>
    <cellStyle name="40% - 强调文字颜色 4 2 7" xfId="1546"/>
    <cellStyle name="20% - 强调文字颜色 3 2 2" xfId="1547"/>
    <cellStyle name="常规 2 2 6 4" xfId="1548"/>
    <cellStyle name="百分比 4 2 4" xfId="1549"/>
    <cellStyle name="20% - 强调文字颜色 3 2 2 2" xfId="1550"/>
    <cellStyle name="20% - 强调文字颜色 3 2 2 2 2" xfId="1551"/>
    <cellStyle name="20% - 强调文字颜色 3 2 2 2 2 2" xfId="1552"/>
    <cellStyle name="60% - 强调文字颜色 6 2 3 3 2" xfId="1553"/>
    <cellStyle name="20% - 强调文字颜色 3 2 2 2 3" xfId="1554"/>
    <cellStyle name="常规 51 2" xfId="1555"/>
    <cellStyle name="20% - 强调文字颜色 3 2 2 2_2015财政决算公开" xfId="1556"/>
    <cellStyle name="20% - 强调文字颜色 3 2 2 3" xfId="1557"/>
    <cellStyle name="20% - 强调文字颜色 3 2 2 3 2" xfId="1558"/>
    <cellStyle name="常规 12 2 3 2 2" xfId="1559"/>
    <cellStyle name="20% - 强调文字颜色 3 2 2 4" xfId="1560"/>
    <cellStyle name="20% - 强调文字颜色 3 2 2_2015财政决算公开" xfId="1561"/>
    <cellStyle name="20% - 强调文字颜色 3 2 3" xfId="1562"/>
    <cellStyle name="汇总 5" xfId="1563"/>
    <cellStyle name="常规 2 2 7 4" xfId="1564"/>
    <cellStyle name="20% - 强调文字颜色 3 2 3 2" xfId="1565"/>
    <cellStyle name="汇总 5 2" xfId="1566"/>
    <cellStyle name="常规 2 2 7 4 2" xfId="1567"/>
    <cellStyle name="20% - 强调文字颜色 3 2 3 2 2" xfId="1568"/>
    <cellStyle name="汇总 5 2 2" xfId="1569"/>
    <cellStyle name="20% - 强调文字颜色 3 2 3 2 2 2" xfId="1570"/>
    <cellStyle name="汇总 5 3" xfId="1571"/>
    <cellStyle name="20% - 强调文字颜色 3 2 3 2 3" xfId="1572"/>
    <cellStyle name="常规 5 4" xfId="1573"/>
    <cellStyle name="常规 4 3 2" xfId="1574"/>
    <cellStyle name="20% - 强调文字颜色 3 2 3 2_2015财政决算公开" xfId="1575"/>
    <cellStyle name="汇总 6" xfId="1576"/>
    <cellStyle name="常规 2 2 7 5" xfId="1577"/>
    <cellStyle name="20% - 强调文字颜色 3 2 3 3" xfId="1578"/>
    <cellStyle name="汇总 6 2" xfId="1579"/>
    <cellStyle name="常规 10 2 3" xfId="1580"/>
    <cellStyle name="20% - 强调文字颜色 3 2 3 3 2" xfId="1581"/>
    <cellStyle name="汇总 7" xfId="1582"/>
    <cellStyle name="20% - 强调文字颜色 6 2 2_2015财政决算公开" xfId="1583"/>
    <cellStyle name="20% - 强调文字颜色 3 2 3 4" xfId="1584"/>
    <cellStyle name="汇总 2 2 2 2" xfId="1585"/>
    <cellStyle name="20% - 强调文字颜色 3 2 3 5" xfId="1586"/>
    <cellStyle name="解释性文本 6 2" xfId="1587"/>
    <cellStyle name="差 3 2" xfId="1588"/>
    <cellStyle name="20% - 强调文字颜色 3 2 3_2015财政决算公开" xfId="1589"/>
    <cellStyle name="20% - 强调文字颜色 3 2 4" xfId="1590"/>
    <cellStyle name="20% - 强调文字颜色 3 2 4 2" xfId="1591"/>
    <cellStyle name="20% - 强调文字颜色 3 2 4 3" xfId="1592"/>
    <cellStyle name="20% - 强调文字颜色 3 2 4 4" xfId="1593"/>
    <cellStyle name="20% - 强调文字颜色 3 2 4_2015财政决算公开" xfId="1594"/>
    <cellStyle name="货币 3 3 4 2" xfId="1595"/>
    <cellStyle name="20% - 强调文字颜色 3 2 5" xfId="1596"/>
    <cellStyle name="20% - 强调文字颜色 3 2 5 2" xfId="1597"/>
    <cellStyle name="20% - 强调文字颜色 3 2 6" xfId="1598"/>
    <cellStyle name="20% - 强调文字颜色 3 2 7" xfId="1599"/>
    <cellStyle name="20% - 强调文字颜色 3 2_2015财政决算公开" xfId="1600"/>
    <cellStyle name="常规 3 2 6" xfId="1601"/>
    <cellStyle name="强调文字颜色 2 2 4 2" xfId="1602"/>
    <cellStyle name="20% - 强调文字颜色 3 3" xfId="1603"/>
    <cellStyle name="常规 3 2 6 2" xfId="1604"/>
    <cellStyle name="强调文字颜色 2 2 4 2 2" xfId="1605"/>
    <cellStyle name="20% - 强调文字颜色 3 3 2" xfId="1606"/>
    <cellStyle name="常规 2 3 6 4" xfId="1607"/>
    <cellStyle name="百分比 5 2 4" xfId="1608"/>
    <cellStyle name="20% - 强调文字颜色 3 3 2 2" xfId="1609"/>
    <cellStyle name="常规 2 3 6 4 2" xfId="1610"/>
    <cellStyle name="20% - 强调文字颜色 3 3 2 2 2" xfId="1611"/>
    <cellStyle name="20% - 强调文字颜色 3 3 2 2 2 2" xfId="1612"/>
    <cellStyle name="20% - 强调文字颜色 3 3 2 2 3" xfId="1613"/>
    <cellStyle name="20% - 强调文字颜色 3 3 2 2_2015财政决算公开" xfId="1614"/>
    <cellStyle name="常规 2 3 6 5" xfId="1615"/>
    <cellStyle name="20% - 强调文字颜色 3 3 2 3" xfId="1616"/>
    <cellStyle name="20% - 强调文字颜色 3 3 2 3 2" xfId="1617"/>
    <cellStyle name="20% - 强调文字颜色 3 3 2 4" xfId="1618"/>
    <cellStyle name="常规 3 2 2" xfId="1619"/>
    <cellStyle name="20% - 强调文字颜色 3 3 2_2015财政决算公开" xfId="1620"/>
    <cellStyle name="20% - 强调文字颜色 3 3 3" xfId="1621"/>
    <cellStyle name="20% - 强调文字颜色 3 3 3 2" xfId="1622"/>
    <cellStyle name="20% - 强调文字颜色 3 3 3 2 2" xfId="1623"/>
    <cellStyle name="20% - 强调文字颜色 3 3 3_2015财政决算公开" xfId="1624"/>
    <cellStyle name="常规 50 3" xfId="1625"/>
    <cellStyle name="差 3 3 2 2" xfId="1626"/>
    <cellStyle name="20% - 强调文字颜色 4 2 2 2" xfId="1627"/>
    <cellStyle name="20% - 强调文字颜色 3 3 4" xfId="1628"/>
    <cellStyle name="20% - 强调文字颜色 4 2 2 2 2" xfId="1629"/>
    <cellStyle name="20% - 强调文字颜色 3 3 4 2" xfId="1630"/>
    <cellStyle name="20% - 强调文字颜色 4 2 2 3" xfId="1631"/>
    <cellStyle name="20% - 强调文字颜色 3 3 5" xfId="1632"/>
    <cellStyle name="20% - 强调文字颜色 3 3_2015财政决算公开" xfId="1633"/>
    <cellStyle name="20% - 强调文字颜色 3 4 2" xfId="1634"/>
    <cellStyle name="常规 2 4 6 4" xfId="1635"/>
    <cellStyle name="百分比 6 2 4" xfId="1636"/>
    <cellStyle name="20% - 强调文字颜色 3 4 2 2" xfId="1637"/>
    <cellStyle name="常规 2 4 6 4 2" xfId="1638"/>
    <cellStyle name="20% - 强调文字颜色 3 4 2 2 2" xfId="1639"/>
    <cellStyle name="常规 2 5 2" xfId="1640"/>
    <cellStyle name="常规 2 4 6 5" xfId="1641"/>
    <cellStyle name="20% - 强调文字颜色 3 4 2 3" xfId="1642"/>
    <cellStyle name="常规 48" xfId="1643"/>
    <cellStyle name="常规 53" xfId="1644"/>
    <cellStyle name="20% - 强调文字颜色 3 4 2_2015财政决算公开" xfId="1645"/>
    <cellStyle name="20% - 强调文字颜色 3 4 3" xfId="1646"/>
    <cellStyle name="20% - 强调文字颜色 3 4 3 2" xfId="1647"/>
    <cellStyle name="20% - 强调文字颜色 4 2 3 2" xfId="1648"/>
    <cellStyle name="20% - 强调文字颜色 3 4 4" xfId="1649"/>
    <cellStyle name="20% - 强调文字颜色 3 4_2015财政决算公开" xfId="1650"/>
    <cellStyle name="常规 3 2 8" xfId="1651"/>
    <cellStyle name="20% - 强调文字颜色 3 5" xfId="1652"/>
    <cellStyle name="常规 3 2 8 2" xfId="1653"/>
    <cellStyle name="20% - 强调文字颜色 3 5 2" xfId="1654"/>
    <cellStyle name="百分比 7 2 4" xfId="1655"/>
    <cellStyle name="20% - 强调文字颜色 3 5 2 2" xfId="1656"/>
    <cellStyle name="警告文本 3 2 3" xfId="1657"/>
    <cellStyle name="20% - 强调文字颜色 3 5 2 2 2" xfId="1658"/>
    <cellStyle name="常规 3 5 2" xfId="1659"/>
    <cellStyle name="20% - 强调文字颜色 3 5 2 3" xfId="1660"/>
    <cellStyle name="20% - 强调文字颜色 3 5 2_2015财政决算公开" xfId="1661"/>
    <cellStyle name="20% - 强调文字颜色 3 5 3" xfId="1662"/>
    <cellStyle name="20% - 强调文字颜色 3 5 3 2" xfId="1663"/>
    <cellStyle name="20% - 强调文字颜色 4 2 4 2" xfId="1664"/>
    <cellStyle name="20% - 强调文字颜色 3 5 4" xfId="1665"/>
    <cellStyle name="常规 7 3" xfId="1666"/>
    <cellStyle name="20% - 强调文字颜色 3 6 2 2" xfId="1667"/>
    <cellStyle name="20% - 强调文字颜色 3 6 3" xfId="1668"/>
    <cellStyle name="60% - 强调文字颜色 1 3 2 2" xfId="1669"/>
    <cellStyle name="20% - 强调文字颜色 3 6_2015财政决算公开" xfId="1670"/>
    <cellStyle name="好 3 2 2 3" xfId="1671"/>
    <cellStyle name="常规 3 3 5" xfId="1672"/>
    <cellStyle name="标题 5 3 2 2" xfId="1673"/>
    <cellStyle name="20% - 强调文字颜色 4 2" xfId="1674"/>
    <cellStyle name="标题 5 3 2 2 2" xfId="1675"/>
    <cellStyle name="20% - 强调文字颜色 4 2 2" xfId="1676"/>
    <cellStyle name="20% - 强调文字颜色 4 2 2 2 3" xfId="1677"/>
    <cellStyle name="20% - 强调文字颜色 4 2 2 2_2015财政决算公开" xfId="1678"/>
    <cellStyle name="20% - 强调文字颜色 4 2 2 3 2" xfId="1679"/>
    <cellStyle name="20% - 强调文字颜色 4 2 2 4" xfId="1680"/>
    <cellStyle name="20% - 强调文字颜色 4 2 2_2015财政决算公开" xfId="1681"/>
    <cellStyle name="20% - 强调文字颜色 4 2 3" xfId="1682"/>
    <cellStyle name="20% - 强调文字颜色 4 2 3 2 2" xfId="1683"/>
    <cellStyle name="常规 2 7 2" xfId="1684"/>
    <cellStyle name="20% - 强调文字颜色 4 2 3 2 3" xfId="1685"/>
    <cellStyle name="20% - 强调文字颜色 4 2 3 3" xfId="1686"/>
    <cellStyle name="20% - 强调文字颜色 4 2 3 3 2" xfId="1687"/>
    <cellStyle name="20% - 强调文字颜色 4 2 3 4" xfId="1688"/>
    <cellStyle name="汇总 3 2 2 2" xfId="1689"/>
    <cellStyle name="20% - 强调文字颜色 4 2 3 5" xfId="1690"/>
    <cellStyle name="20% - 强调文字颜色 4 2 3_2015财政决算公开" xfId="1691"/>
    <cellStyle name="20% - 强调文字颜色 4 2 4" xfId="1692"/>
    <cellStyle name="20% - 强调文字颜色 4 2 4 2 2" xfId="1693"/>
    <cellStyle name="20% - 强调文字颜色 4 2 4 3" xfId="1694"/>
    <cellStyle name="20% - 强调文字颜色 4 2 4 4" xfId="1695"/>
    <cellStyle name="好 6 2" xfId="1696"/>
    <cellStyle name="标题 3 2 3 2" xfId="1697"/>
    <cellStyle name="20% - 强调文字颜色 4 2 4_2015财政决算公开" xfId="1698"/>
    <cellStyle name="20% - 强调文字颜色 4 2 5" xfId="1699"/>
    <cellStyle name="60% - 强调文字颜色 1 3 2 3" xfId="1700"/>
    <cellStyle name="20% - 强调文字颜色 4 2 5 2" xfId="1701"/>
    <cellStyle name="20% - 强调文字颜色 4 2 6" xfId="1702"/>
    <cellStyle name="常规 10 3 2" xfId="1703"/>
    <cellStyle name="20% - 强调文字颜色 4 2 7" xfId="1704"/>
    <cellStyle name="40% - 强调文字颜色 4 5 3 2" xfId="1705"/>
    <cellStyle name="检查单元格 8" xfId="1706"/>
    <cellStyle name="常规 2 5 2 4" xfId="1707"/>
    <cellStyle name="20% - 强调文字颜色 4 2_2015财政决算公开" xfId="1708"/>
    <cellStyle name="标题 5 3 2 3" xfId="1709"/>
    <cellStyle name="强调文字颜色 2 2 5 2" xfId="1710"/>
    <cellStyle name="20% - 强调文字颜色 4 3" xfId="1711"/>
    <cellStyle name="20% - 强调文字颜色 4 3 2" xfId="1712"/>
    <cellStyle name="20% - 强调文字颜色 4 3 4" xfId="1713"/>
    <cellStyle name="20% - 强调文字颜色 4 3 2 2" xfId="1714"/>
    <cellStyle name="20% - 强调文字颜色 4 5 4" xfId="1715"/>
    <cellStyle name="20% - 强调文字颜色 4 3 4 2" xfId="1716"/>
    <cellStyle name="20% - 强调文字颜色 4 3 2 2 2" xfId="1717"/>
    <cellStyle name="20% - 强调文字颜色 6 5 4" xfId="1718"/>
    <cellStyle name="20% - 强调文字颜色 4 3 2 2 2 2" xfId="1719"/>
    <cellStyle name="20% - 强调文字颜色 4 3 2 2 3" xfId="1720"/>
    <cellStyle name="20% - 强调文字颜色 4 3 2 2_2015财政决算公开" xfId="1721"/>
    <cellStyle name="20% - 强调文字颜色 4 3 5" xfId="1722"/>
    <cellStyle name="20% - 强调文字颜色 4 3 2 3" xfId="1723"/>
    <cellStyle name="20% - 强调文字颜色 4 3 2 4" xfId="1724"/>
    <cellStyle name="20% - 强调文字颜色 4 3 3" xfId="1725"/>
    <cellStyle name="20% - 强调文字颜色 4 4 4" xfId="1726"/>
    <cellStyle name="20% - 强调文字颜色 4 3 3 2" xfId="1727"/>
    <cellStyle name="20% - 强调文字颜色 5 5 4" xfId="1728"/>
    <cellStyle name="20% - 强调文字颜色 4 3 3 2 2" xfId="1729"/>
    <cellStyle name="20% - 强调文字颜色 4 3 3 3" xfId="1730"/>
    <cellStyle name="好 2 4 2" xfId="1731"/>
    <cellStyle name="40% - 强调文字颜色 5 3 2" xfId="1732"/>
    <cellStyle name="20% - 强调文字颜色 4 3 3_2015财政决算公开" xfId="1733"/>
    <cellStyle name="货币 2" xfId="1734"/>
    <cellStyle name="常规 44 2" xfId="1735"/>
    <cellStyle name="20% - 强调文字颜色 4 3_2015财政决算公开" xfId="1736"/>
    <cellStyle name="20% - 强调文字颜色 4 4 2" xfId="1737"/>
    <cellStyle name="20% - 强调文字颜色 5 3 4" xfId="1738"/>
    <cellStyle name="20% - 强调文字颜色 4 4 2 2" xfId="1739"/>
    <cellStyle name="20% - 强调文字颜色 5 3 4 2" xfId="1740"/>
    <cellStyle name="20% - 强调文字颜色 4 4 2 2 2" xfId="1741"/>
    <cellStyle name="20% - 强调文字颜色 5 3 5" xfId="1742"/>
    <cellStyle name="20% - 强调文字颜色 4 4 2 3" xfId="1743"/>
    <cellStyle name="20% - 强调文字颜色 4 4 2_2015财政决算公开" xfId="1744"/>
    <cellStyle name="20% - 强调文字颜色 4 4 3" xfId="1745"/>
    <cellStyle name="20% - 强调文字颜色 5 4 4" xfId="1746"/>
    <cellStyle name="20% - 强调文字颜色 4 4 3 2" xfId="1747"/>
    <cellStyle name="20% - 强调文字颜色 4 4_2015财政决算公开" xfId="1748"/>
    <cellStyle name="常规 2 3 5 2 2" xfId="1749"/>
    <cellStyle name="20% - 强调文字颜色 4 5" xfId="1750"/>
    <cellStyle name="标题 5 2 2 2 2 2" xfId="1751"/>
    <cellStyle name="20% - 强调文字颜色 4 5 2" xfId="1752"/>
    <cellStyle name="20% - 强调文字颜色 6 3 4" xfId="1753"/>
    <cellStyle name="20% - 强调文字颜色 4 5 2 2" xfId="1754"/>
    <cellStyle name="20% - 强调文字颜色 6 3 4 2" xfId="1755"/>
    <cellStyle name="20% - 强调文字颜色 4 5 2 2 2" xfId="1756"/>
    <cellStyle name="20% - 强调文字颜色 4 5 2_2015财政决算公开" xfId="1757"/>
    <cellStyle name="20% - 强调文字颜色 4 5 3" xfId="1758"/>
    <cellStyle name="20% - 强调文字颜色 6 4 4" xfId="1759"/>
    <cellStyle name="20% - 强调文字颜色 4 5 3 2" xfId="1760"/>
    <cellStyle name="货币 3 4 3 2" xfId="1761"/>
    <cellStyle name="20% - 强调文字颜色 4 5_2015财政决算公开" xfId="1762"/>
    <cellStyle name="20% - 强调文字颜色 4 6 2 2" xfId="1763"/>
    <cellStyle name="20% - 强调文字颜色 4 6 3" xfId="1764"/>
    <cellStyle name="60% - 强调文字颜色 1 4 2 2" xfId="1765"/>
    <cellStyle name="20% - 强调文字颜色 4 6_2015财政决算公开" xfId="1766"/>
    <cellStyle name="20% - 强调文字颜色 4 7" xfId="1767"/>
    <cellStyle name="20% - 强调文字颜色 4 7 2" xfId="1768"/>
    <cellStyle name="20% - 强调文字颜色 4 8" xfId="1769"/>
    <cellStyle name="20% - 强调文字颜色 4 9" xfId="1770"/>
    <cellStyle name="常规 3 4 5" xfId="1771"/>
    <cellStyle name="标题 5 3 3 2" xfId="1772"/>
    <cellStyle name="20% - 强调文字颜色 5 2" xfId="1773"/>
    <cellStyle name="40% - 强调文字颜色 6 2 7" xfId="1774"/>
    <cellStyle name="20% - 强调文字颜色 5 2 2" xfId="1775"/>
    <cellStyle name="40% - 强调文字颜色 2 7" xfId="1776"/>
    <cellStyle name="常规 4 2 6 4" xfId="1777"/>
    <cellStyle name="20% - 强调文字颜色 5 2 2 2" xfId="1778"/>
    <cellStyle name="40% - 强调文字颜色 1 2 3 5" xfId="1779"/>
    <cellStyle name="40% - 强调文字颜色 2 7 2" xfId="1780"/>
    <cellStyle name="常规 4 2 6 4 2" xfId="1781"/>
    <cellStyle name="20% - 强调文字颜色 5 2 2 2 2" xfId="1782"/>
    <cellStyle name="20% - 强调文字颜色 5 2 2 2 3" xfId="1783"/>
    <cellStyle name="20% - 强调文字颜色 5 2 2 2_2015财政决算公开" xfId="1784"/>
    <cellStyle name="货币 5 2 2" xfId="1785"/>
    <cellStyle name="40% - 强调文字颜色 2 8" xfId="1786"/>
    <cellStyle name="常规 4 2 6 5" xfId="1787"/>
    <cellStyle name="20% - 强调文字颜色 5 2 2 3" xfId="1788"/>
    <cellStyle name="20% - 强调文字颜色 5 2 2 3 2" xfId="1789"/>
    <cellStyle name="标题 1 3" xfId="1790"/>
    <cellStyle name="20% - 强调文字颜色 5 2 2 4" xfId="1791"/>
    <cellStyle name="20% - 强调文字颜色 5 2 2_2015财政决算公开" xfId="1792"/>
    <cellStyle name="20% - 强调文字颜色 5 2 3" xfId="1793"/>
    <cellStyle name="40% - 强调文字颜色 3 7" xfId="1794"/>
    <cellStyle name="20% - 强调文字颜色 5 2 3 2" xfId="1795"/>
    <cellStyle name="货币 5 3 2" xfId="1796"/>
    <cellStyle name="40% - 强调文字颜色 3 8" xfId="1797"/>
    <cellStyle name="20% - 强调文字颜色 5 2 3 3" xfId="1798"/>
    <cellStyle name="20% - 强调文字颜色 5 2 3_2015财政决算公开" xfId="1799"/>
    <cellStyle name="20% - 强调文字颜色 5 2 4" xfId="1800"/>
    <cellStyle name="40% - 强调文字颜色 4 7" xfId="1801"/>
    <cellStyle name="20% - 强调文字颜色 5 2 4 2" xfId="1802"/>
    <cellStyle name="20% - 强调文字颜色 5 2 5" xfId="1803"/>
    <cellStyle name="20% - 强调文字颜色 5 2_2015财政决算公开" xfId="1804"/>
    <cellStyle name="20% - 强调文字颜色 5 3" xfId="1805"/>
    <cellStyle name="货币 2 2 6 5" xfId="1806"/>
    <cellStyle name="20% - 强调文字颜色 5 3 2" xfId="1807"/>
    <cellStyle name="20% - 强调文字颜色 5 3 2 2" xfId="1808"/>
    <cellStyle name="20% - 强调文字颜色 5 3 2 2 2" xfId="1809"/>
    <cellStyle name="常规 3 7 3" xfId="1810"/>
    <cellStyle name="20% - 强调文字颜色 5 3 2 2 2 2" xfId="1811"/>
    <cellStyle name="20% - 强调文字颜色 5 3 2 2 3" xfId="1812"/>
    <cellStyle name="60% - 强调文字颜色 1 9" xfId="1813"/>
    <cellStyle name="20% - 强调文字颜色 5 3 2 2_2015财政决算公开" xfId="1814"/>
    <cellStyle name="20% - 强调文字颜色 5 3 2 3" xfId="1815"/>
    <cellStyle name="20% - 强调文字颜色 5 3 2 3 2" xfId="1816"/>
    <cellStyle name="20% - 强调文字颜色 5 3 2 4" xfId="1817"/>
    <cellStyle name="20% - 强调文字颜色 5 3 2_2015财政决算公开" xfId="1818"/>
    <cellStyle name="20% - 强调文字颜色 5 3 3" xfId="1819"/>
    <cellStyle name="20% - 强调文字颜色 5 3 3 2" xfId="1820"/>
    <cellStyle name="20% - 强调文字颜色 5 3 3 2 2" xfId="1821"/>
    <cellStyle name="20% - 强调文字颜色 5 3 3 3" xfId="1822"/>
    <cellStyle name="常规 3 4" xfId="1823"/>
    <cellStyle name="Percent_laroux" xfId="1824"/>
    <cellStyle name="20% - 强调文字颜色 5 3_2015财政决算公开" xfId="1825"/>
    <cellStyle name="20% - 强调文字颜色 5 4" xfId="1826"/>
    <cellStyle name="20% - 强调文字颜色 5 4 2" xfId="1827"/>
    <cellStyle name="20% - 强调文字颜色 5 4 2 2" xfId="1828"/>
    <cellStyle name="40% - 强调文字颜色 3 2 3 5" xfId="1829"/>
    <cellStyle name="20% - 强调文字颜色 5 4 2 2 2" xfId="1830"/>
    <cellStyle name="20% - 强调文字颜色 5 4 2 3" xfId="1831"/>
    <cellStyle name="20% - 强调文字颜色 5 4 2_2015财政决算公开" xfId="1832"/>
    <cellStyle name="20% - 强调文字颜色 5 4 3" xfId="1833"/>
    <cellStyle name="20% - 强调文字颜色 5 4 3 2" xfId="1834"/>
    <cellStyle name="常规 2 3 5 3 2" xfId="1835"/>
    <cellStyle name="20% - 强调文字颜色 5 5" xfId="1836"/>
    <cellStyle name="20% - 强调文字颜色 5 5 2" xfId="1837"/>
    <cellStyle name="20% - 强调文字颜色 5 5 2 2" xfId="1838"/>
    <cellStyle name="20% - 强调文字颜色 5 5 2 3" xfId="1839"/>
    <cellStyle name="20% - 强调文字颜色 5 5 2_2015财政决算公开" xfId="1840"/>
    <cellStyle name="20% - 强调文字颜色 5 5 3" xfId="1841"/>
    <cellStyle name="20% - 强调文字颜色 5 5 3 2" xfId="1842"/>
    <cellStyle name="20% - 强调文字颜色 5 5_2015财政决算公开" xfId="1843"/>
    <cellStyle name="20% - 强调文字颜色 6 2 2 2" xfId="1844"/>
    <cellStyle name="60% - 强调文字颜色 6 3 2 2 2 2" xfId="1845"/>
    <cellStyle name="20% - 强调文字颜色 5 6 2" xfId="1846"/>
    <cellStyle name="表标题 5" xfId="1847"/>
    <cellStyle name="20% - 强调文字颜色 5 6 2 2" xfId="1848"/>
    <cellStyle name="20% - 强调文字颜色 5 6_2015财政决算公开" xfId="1849"/>
    <cellStyle name="60% - 强调文字颜色 6 3 2 2 3" xfId="1850"/>
    <cellStyle name="20% - 强调文字颜色 5 7" xfId="1851"/>
    <cellStyle name="20% - 强调文字颜色 5 7 2" xfId="1852"/>
    <cellStyle name="20% - 强调文字颜色 6 2 2 2_2015财政决算公开" xfId="1853"/>
    <cellStyle name="20% - 强调文字颜色 5 8" xfId="1854"/>
    <cellStyle name="常规 3 5 5" xfId="1855"/>
    <cellStyle name="20% - 强调文字颜色 6 2" xfId="1856"/>
    <cellStyle name="20% - 强调文字颜色 6 2 2" xfId="1857"/>
    <cellStyle name="20% - 强调文字颜色 6 2 2 2 2" xfId="1858"/>
    <cellStyle name="常规 2 2 9" xfId="1859"/>
    <cellStyle name="20% - 强调文字颜色 6 2 2 2 2 2" xfId="1860"/>
    <cellStyle name="百分比 4 5" xfId="1861"/>
    <cellStyle name="20% - 强调文字颜色 6 2 2 2 3" xfId="1862"/>
    <cellStyle name="20% - 强调文字颜色 6 2 2 3" xfId="1863"/>
    <cellStyle name="20% - 强调文字颜色 6 2 2 4" xfId="1864"/>
    <cellStyle name="20% - 强调文字颜色 6 2 3" xfId="1865"/>
    <cellStyle name="20% - 强调文字颜色 6 2 3 2" xfId="1866"/>
    <cellStyle name="20% - 强调文字颜色 6 2 3 2 2" xfId="1867"/>
    <cellStyle name="20% - 强调文字颜色 6 2 3 3" xfId="1868"/>
    <cellStyle name="20% - 强调文字颜色 6 2 4" xfId="1869"/>
    <cellStyle name="20% - 强调文字颜色 6 2 4 2" xfId="1870"/>
    <cellStyle name="20% - 强调文字颜色 6 2 5" xfId="1871"/>
    <cellStyle name="20% - 强调文字颜色 6 2_2015财政决算公开" xfId="1872"/>
    <cellStyle name="20% - 强调文字颜色 6 3" xfId="1873"/>
    <cellStyle name="常规 14 7" xfId="1874"/>
    <cellStyle name="20% - 强调文字颜色 6 3 2" xfId="1875"/>
    <cellStyle name="20% - 强调文字颜色 6 3 2 2" xfId="1876"/>
    <cellStyle name="20% - 强调文字颜色 6 3 2 2 2" xfId="1877"/>
    <cellStyle name="20% - 强调文字颜色 6 3 2 2 3" xfId="1878"/>
    <cellStyle name="20% - 强调文字颜色 6 3 2 2_2015财政决算公开" xfId="1879"/>
    <cellStyle name="20% - 强调文字颜色 6 3 2 3" xfId="1880"/>
    <cellStyle name="20% - 强调文字颜色 6 6_2015财政决算公开" xfId="1881"/>
    <cellStyle name="20% - 强调文字颜色 6 3 2 4" xfId="1882"/>
    <cellStyle name="20% - 强调文字颜色 6 3 2_2015财政决算公开" xfId="1883"/>
    <cellStyle name="20% - 强调文字颜色 6 3 3" xfId="1884"/>
    <cellStyle name="no dec" xfId="1885"/>
    <cellStyle name="20% - 强调文字颜色 6 3 3 2" xfId="1886"/>
    <cellStyle name="no dec 2" xfId="1887"/>
    <cellStyle name="20% - 强调文字颜色 6 3 3 2 2" xfId="1888"/>
    <cellStyle name="20% - 强调文字颜色 6 3 3 3" xfId="1889"/>
    <cellStyle name="汇总 2 3 2 2" xfId="1890"/>
    <cellStyle name="货币 2 2 2 3 2" xfId="1891"/>
    <cellStyle name="20% - 强调文字颜色 6 3 3_2015财政决算公开" xfId="1892"/>
    <cellStyle name="20% - 强调文字颜色 6 3_2015财政决算公开" xfId="1893"/>
    <cellStyle name="20% - 强调文字颜色 6 4" xfId="1894"/>
    <cellStyle name="20% - 强调文字颜色 6 4 2" xfId="1895"/>
    <cellStyle name="20% - 强调文字颜色 6 4 2 2 2" xfId="1896"/>
    <cellStyle name="60% - 着色 4 2" xfId="1897"/>
    <cellStyle name="20% - 强调文字颜色 6 4 2 3" xfId="1898"/>
    <cellStyle name="20% - 强调文字颜色 6 4 2_2015财政决算公开" xfId="1899"/>
    <cellStyle name="20% - 强调文字颜色 6 4 3" xfId="1900"/>
    <cellStyle name="20% - 强调文字颜色 6 4 3 2" xfId="1901"/>
    <cellStyle name="20% - 强调文字颜色 6 4_2015财政决算公开" xfId="1902"/>
    <cellStyle name="20% - 强调文字颜色 6 5" xfId="1903"/>
    <cellStyle name="20% - 强调文字颜色 6 5 2" xfId="1904"/>
    <cellStyle name="20% - 强调文字颜色 6 5 2 2" xfId="1905"/>
    <cellStyle name="20% - 强调文字颜色 6 5 2 2 2" xfId="1906"/>
    <cellStyle name="20% - 强调文字颜色 6 5 2 3" xfId="1907"/>
    <cellStyle name="40% - 强调文字颜色 1 3 2 3" xfId="1908"/>
    <cellStyle name="20% - 强调文字颜色 6 5 2_2015财政决算公开" xfId="1909"/>
    <cellStyle name="20% - 强调文字颜色 6 5 3" xfId="1910"/>
    <cellStyle name="20% - 强调文字颜色 6 5 3 2" xfId="1911"/>
    <cellStyle name="20% - 强调文字颜色 6 6 2" xfId="1912"/>
    <cellStyle name="20% - 强调文字颜色 6 6 2 2" xfId="1913"/>
    <cellStyle name="20% - 强调文字颜色 6 7" xfId="1914"/>
    <cellStyle name="40% - 强调文字颜色 3 4 2 2" xfId="1915"/>
    <cellStyle name="20% - 强调文字颜色 6 7 2" xfId="1916"/>
    <cellStyle name="40% - 强调文字颜色 3 4 2 2 2" xfId="1917"/>
    <cellStyle name="20% - 强调文字颜色 6 8" xfId="1918"/>
    <cellStyle name="40% - 强调文字颜色 3 4 2 3" xfId="1919"/>
    <cellStyle name="计算 3" xfId="1920"/>
    <cellStyle name="20% - 着色 1" xfId="1921"/>
    <cellStyle name="计算 3 2" xfId="1922"/>
    <cellStyle name="标题 2 2_2015财政决算公开" xfId="1923"/>
    <cellStyle name="20% - 着色 1 2" xfId="1924"/>
    <cellStyle name="计算 4" xfId="1925"/>
    <cellStyle name="20% - 着色 2" xfId="1926"/>
    <cellStyle name="计算 4 2" xfId="1927"/>
    <cellStyle name="20% - 着色 2 2" xfId="1928"/>
    <cellStyle name="计算 5" xfId="1929"/>
    <cellStyle name="超级链接 4 2" xfId="1930"/>
    <cellStyle name="60% - 强调文字颜色 3 2 3 2 2" xfId="1931"/>
    <cellStyle name="20% - 着色 3" xfId="1932"/>
    <cellStyle name="计算 5 2" xfId="1933"/>
    <cellStyle name="60% - 强调文字颜色 3 2 3 2 2 2" xfId="1934"/>
    <cellStyle name="20% - 着色 3 2" xfId="1935"/>
    <cellStyle name="计算 6 2" xfId="1936"/>
    <cellStyle name="20% - 着色 4 2" xfId="1937"/>
    <cellStyle name="Currency1" xfId="1938"/>
    <cellStyle name="计算 7 2" xfId="1939"/>
    <cellStyle name="20% - 着色 5 2" xfId="1940"/>
    <cellStyle name="计算 8" xfId="1941"/>
    <cellStyle name="20% - 着色 6" xfId="1942"/>
    <cellStyle name="20% - 着色 6 2" xfId="1943"/>
    <cellStyle name="40% - 强调文字颜色 1 2" xfId="1944"/>
    <cellStyle name="货币 3 6 3" xfId="1945"/>
    <cellStyle name="60% - 强调文字颜色 2 2 7" xfId="1946"/>
    <cellStyle name="40% - 强调文字颜色 1 2 2" xfId="1947"/>
    <cellStyle name="货币 3 6 3 2" xfId="1948"/>
    <cellStyle name="40% - 强调文字颜色 1 2 2 2" xfId="1949"/>
    <cellStyle name="汇总 2 4" xfId="1950"/>
    <cellStyle name="40% - 强调文字颜色 1 2 2 2 2" xfId="1951"/>
    <cellStyle name="链接单元格 2 2 3" xfId="1952"/>
    <cellStyle name="汇总 2 4 2" xfId="1953"/>
    <cellStyle name="货币 2 2 3 3" xfId="1954"/>
    <cellStyle name="40% - 强调文字颜色 1 2 2 2 2 2" xfId="1955"/>
    <cellStyle name="汇总 2 5" xfId="1956"/>
    <cellStyle name="40% - 强调文字颜色 1 2 2 2 3" xfId="1957"/>
    <cellStyle name="标题 4 2 3 4" xfId="1958"/>
    <cellStyle name="40% - 强调文字颜色 1 2 2 2_2015财政决算公开" xfId="1959"/>
    <cellStyle name="40% - 强调文字颜色 1 2 2 3" xfId="1960"/>
    <cellStyle name="汇总 3 4" xfId="1961"/>
    <cellStyle name="40% - 强调文字颜色 1 2 2 3 2" xfId="1962"/>
    <cellStyle name="40% - 强调文字颜色 1 2 2 4" xfId="1963"/>
    <cellStyle name="40% - 强调文字颜色 1 2 2_2015财政决算公开" xfId="1964"/>
    <cellStyle name="货币 3 6 4" xfId="1965"/>
    <cellStyle name="40% - 强调文字颜色 1 2 3" xfId="1966"/>
    <cellStyle name="货币 3 6 4 2" xfId="1967"/>
    <cellStyle name="40% - 强调文字颜色 1 2 3 2" xfId="1968"/>
    <cellStyle name="40% - 强调文字颜色 1 2 3 2 2" xfId="1969"/>
    <cellStyle name="货币 3 2 3 3" xfId="1970"/>
    <cellStyle name="40% - 强调文字颜色 1 2 3 2 2 2" xfId="1971"/>
    <cellStyle name="40% - 强调文字颜色 1 2 3 2 3" xfId="1972"/>
    <cellStyle name="40% - 强调文字颜色 1 2 3 2_2015财政决算公开" xfId="1973"/>
    <cellStyle name="40% - 强调文字颜色 1 2 3 3" xfId="1974"/>
    <cellStyle name="40% - 强调文字颜色 1 2 3 4" xfId="1975"/>
    <cellStyle name="40% - 强调文字颜色 1 2 3_2015财政决算公开" xfId="1976"/>
    <cellStyle name="货币 3 6 5" xfId="1977"/>
    <cellStyle name="40% - 强调文字颜色 1 2 4" xfId="1978"/>
    <cellStyle name="40% - 强调文字颜色 1 2 4 2" xfId="1979"/>
    <cellStyle name="40% - 强调文字颜色 1 2 4 2 2" xfId="1980"/>
    <cellStyle name="40% - 强调文字颜色 1 2 4 3" xfId="1981"/>
    <cellStyle name="标题 1 2" xfId="1982"/>
    <cellStyle name="40% - 强调文字颜色 1 2 4 4" xfId="1983"/>
    <cellStyle name="千位分隔 4 3 3" xfId="1984"/>
    <cellStyle name="40% - 强调文字颜色 1 2 4_2015财政决算公开" xfId="1985"/>
    <cellStyle name="40% - 强调文字颜色 1 2 5" xfId="1986"/>
    <cellStyle name="40% - 强调文字颜色 1 2 5 2" xfId="1987"/>
    <cellStyle name="40% - 强调文字颜色 1 2 7" xfId="1988"/>
    <cellStyle name="40% - 强调文字颜色 1 2_2015财政决算公开" xfId="1989"/>
    <cellStyle name="常规 9 2" xfId="1990"/>
    <cellStyle name="40% - 强调文字颜色 1 3" xfId="1991"/>
    <cellStyle name="常规 9 2 2" xfId="1992"/>
    <cellStyle name="40% - 强调文字颜色 1 3 2" xfId="1993"/>
    <cellStyle name="常规 9 2 2 2" xfId="1994"/>
    <cellStyle name="40% - 强调文字颜色 1 3 2 2" xfId="1995"/>
    <cellStyle name="40% - 强调文字颜色 1 3 2 2 2" xfId="1996"/>
    <cellStyle name="40% - 强调文字颜色 1 3 2 2 2 2" xfId="1997"/>
    <cellStyle name="40% - 强调文字颜色 1 3 2 2 3" xfId="1998"/>
    <cellStyle name="40% - 强调文字颜色 1 3 2 2_2015财政决算公开" xfId="1999"/>
    <cellStyle name="40% - 强调文字颜色 1 3 2 3 2" xfId="2000"/>
    <cellStyle name="40% - 强调文字颜色 1 3 2 4" xfId="2001"/>
    <cellStyle name="40% - 强调文字颜色 1 3 2_2015财政决算公开" xfId="2002"/>
    <cellStyle name="常规 9 2 3" xfId="2003"/>
    <cellStyle name="40% - 强调文字颜色 1 3 3" xfId="2004"/>
    <cellStyle name="40% - 强调文字颜色 1 3 3 2" xfId="2005"/>
    <cellStyle name="40% - 强调文字颜色 1 3 3 2 2" xfId="2006"/>
    <cellStyle name="40% - 强调文字颜色 1 3 3 3" xfId="2007"/>
    <cellStyle name="40% - 强调文字颜色 1 3 3_2015财政决算公开" xfId="2008"/>
    <cellStyle name="40% - 强调文字颜色 1 3 4" xfId="2009"/>
    <cellStyle name="40% - 强调文字颜色 1 3 4 2" xfId="2010"/>
    <cellStyle name="计算 9" xfId="2011"/>
    <cellStyle name="常规 10 2_2015财政决算公开" xfId="2012"/>
    <cellStyle name="40% - 强调文字颜色 1 3 5" xfId="2013"/>
    <cellStyle name="常规 2 4 2 5" xfId="2014"/>
    <cellStyle name="40% - 强调文字颜色 1 3_2015财政决算公开" xfId="2015"/>
    <cellStyle name="常规 9 3" xfId="2016"/>
    <cellStyle name="60% - 强调文字颜色 1 3 2 3 2" xfId="2017"/>
    <cellStyle name="40% - 强调文字颜色 1 4" xfId="2018"/>
    <cellStyle name="常规 9 3 2" xfId="2019"/>
    <cellStyle name="40% - 强调文字颜色 1 4 2" xfId="2020"/>
    <cellStyle name="40% - 强调文字颜色 1 4 2 2" xfId="2021"/>
    <cellStyle name="40% - 强调文字颜色 1 4 2 2 2" xfId="2022"/>
    <cellStyle name="40% - 强调文字颜色 1 4 2 3" xfId="2023"/>
    <cellStyle name="40% - 强调文字颜色 1 4 2_2015财政决算公开" xfId="2024"/>
    <cellStyle name="40% - 强调文字颜色 1 4 3" xfId="2025"/>
    <cellStyle name="40% - 强调文字颜色 1 4 3 2" xfId="2026"/>
    <cellStyle name="40% - 强调文字颜色 6 2 4_2015财政决算公开" xfId="2027"/>
    <cellStyle name="常规 9 4" xfId="2028"/>
    <cellStyle name="40% - 强调文字颜色 1 5" xfId="2029"/>
    <cellStyle name="常规 4 2 5 2" xfId="2030"/>
    <cellStyle name="40% - 强调文字颜色 1 5 2" xfId="2031"/>
    <cellStyle name="常规 4 2 5 2 2" xfId="2032"/>
    <cellStyle name="40% - 强调文字颜色 1 5 2 2" xfId="2033"/>
    <cellStyle name="40% - 强调文字颜色 1 5 2 2 2" xfId="2034"/>
    <cellStyle name="40% - 强调文字颜色 1 5 2 3" xfId="2035"/>
    <cellStyle name="常规 3 4 2" xfId="2036"/>
    <cellStyle name="40% - 强调文字颜色 1 5 2_2015财政决算公开" xfId="2037"/>
    <cellStyle name="40% - 强调文字颜色 1 5 3 2" xfId="2038"/>
    <cellStyle name="40% - 强调文字颜色 1 5 4" xfId="2039"/>
    <cellStyle name="解释性文本 5 3" xfId="2040"/>
    <cellStyle name="40% - 强调文字颜色 1 5_2015财政决算公开" xfId="2041"/>
    <cellStyle name="差 2 3" xfId="2042"/>
    <cellStyle name="常规 9 5" xfId="2043"/>
    <cellStyle name="40% - 强调文字颜色 1 6" xfId="2044"/>
    <cellStyle name="常规 4 2 5 3" xfId="2045"/>
    <cellStyle name="40% - 强调文字颜色 1 6 2" xfId="2046"/>
    <cellStyle name="常规 4 2 5 3 2" xfId="2047"/>
    <cellStyle name="40% - 强调文字颜色 1 6 2 2" xfId="2048"/>
    <cellStyle name="40% - 强调文字颜色 1 6 3" xfId="2049"/>
    <cellStyle name="40% - 强调文字颜色 1 7" xfId="2050"/>
    <cellStyle name="常规 4 2 5 4" xfId="2051"/>
    <cellStyle name="40% - 强调文字颜色 1 8" xfId="2052"/>
    <cellStyle name="40% - 强调文字颜色 1 9" xfId="2053"/>
    <cellStyle name="40% - 强调文字颜色 2 2" xfId="2054"/>
    <cellStyle name="货币 4 6 3" xfId="2055"/>
    <cellStyle name="60% - 强调文字颜色 2 2 3 5" xfId="2056"/>
    <cellStyle name="60% - 强调文字颜色 3 2 7" xfId="2057"/>
    <cellStyle name="40% - 强调文字颜色 2 2 2" xfId="2058"/>
    <cellStyle name="货币 4 6 3 2" xfId="2059"/>
    <cellStyle name="常规 2 2 3 4 4" xfId="2060"/>
    <cellStyle name="常规 18_2015财政决算公开" xfId="2061"/>
    <cellStyle name="40% - 强调文字颜色 2 2 2 2" xfId="2062"/>
    <cellStyle name="常规 2 4 3" xfId="2063"/>
    <cellStyle name="常规 2 2 3 4 4 2" xfId="2064"/>
    <cellStyle name="40% - 强调文字颜色 2 2 2 2 2" xfId="2065"/>
    <cellStyle name="常规 2 4 3 2" xfId="2066"/>
    <cellStyle name="40% - 强调文字颜色 2 2 2 2 2 2" xfId="2067"/>
    <cellStyle name="常规 2 4 4" xfId="2068"/>
    <cellStyle name="40% - 强调文字颜色 2 2 2 2 3" xfId="2069"/>
    <cellStyle name="40% - 强调文字颜色 2 2 2 2_2015财政决算公开" xfId="2070"/>
    <cellStyle name="常规 2 2 3 4 5" xfId="2071"/>
    <cellStyle name="标题 1 4 2 2" xfId="2072"/>
    <cellStyle name="40% - 强调文字颜色 2 2 2 3" xfId="2073"/>
    <cellStyle name="常规 2 5 3" xfId="2074"/>
    <cellStyle name="40% - 强调文字颜色 2 2 2 3 2" xfId="2075"/>
    <cellStyle name="计算 4 3 2" xfId="2076"/>
    <cellStyle name="40% - 强调文字颜色 2 2 2 4" xfId="2077"/>
    <cellStyle name="货币 4 6 4" xfId="2078"/>
    <cellStyle name="40% - 强调文字颜色 2 2 3" xfId="2079"/>
    <cellStyle name="货币 4 6 4 2" xfId="2080"/>
    <cellStyle name="40% - 强调文字颜色 2 2 3 2" xfId="2081"/>
    <cellStyle name="40% - 强调文字颜色 2 2 3 3" xfId="2082"/>
    <cellStyle name="常规 2 5 5" xfId="2083"/>
    <cellStyle name="标题 5 2 4 2" xfId="2084"/>
    <cellStyle name="40% - 强调文字颜色 2 2 3_2015财政决算公开" xfId="2085"/>
    <cellStyle name="货币 4 6 5" xfId="2086"/>
    <cellStyle name="40% - 强调文字颜色 2 2 4" xfId="2087"/>
    <cellStyle name="40% - 强调文字颜色 2 2 4 2" xfId="2088"/>
    <cellStyle name="40% - 强调文字颜色 2 2 5" xfId="2089"/>
    <cellStyle name="40% - 强调文字颜色 2 3" xfId="2090"/>
    <cellStyle name="40% - 强调文字颜色 2 3 2" xfId="2091"/>
    <cellStyle name="40% - 强调文字颜色 2 3 2 2" xfId="2092"/>
    <cellStyle name="40% - 强调文字颜色 2 3 2 2 2" xfId="2093"/>
    <cellStyle name="60% - 强调文字颜色 2 3 3 3" xfId="2094"/>
    <cellStyle name="60% - 强调文字颜色 4 2 5" xfId="2095"/>
    <cellStyle name="40% - 强调文字颜色 6 7" xfId="2096"/>
    <cellStyle name="40% - 强调文字颜色 2 3 2 2 2 2" xfId="2097"/>
    <cellStyle name="汇总 4" xfId="2098"/>
    <cellStyle name="常规 2 2 7 3" xfId="2099"/>
    <cellStyle name="百分比 4 3 3" xfId="2100"/>
    <cellStyle name="40% - 强调文字颜色 2 3 2 2_2015财政决算公开" xfId="2101"/>
    <cellStyle name="40% - 强调文字颜色 2 3 2 3" xfId="2102"/>
    <cellStyle name="解释性文本 2" xfId="2103"/>
    <cellStyle name="标题 1 5 2 2" xfId="2104"/>
    <cellStyle name="40% - 强调文字颜色 2 3 2 3 2" xfId="2105"/>
    <cellStyle name="解释性文本 2 2" xfId="2106"/>
    <cellStyle name="40% - 强调文字颜色 2 3 2 4" xfId="2107"/>
    <cellStyle name="解释性文本 3" xfId="2108"/>
    <cellStyle name="计算 5 3 2" xfId="2109"/>
    <cellStyle name="检查单元格 3 4" xfId="2110"/>
    <cellStyle name="40% - 强调文字颜色 2 3 2_2015财政决算公开" xfId="2111"/>
    <cellStyle name="40% - 强调文字颜色 2 3 3" xfId="2112"/>
    <cellStyle name="40% - 强调文字颜色 2 3 3 2" xfId="2113"/>
    <cellStyle name="40% - 强调文字颜色 2 3 3 2 2" xfId="2114"/>
    <cellStyle name="40% - 强调文字颜色 2 3 3 3" xfId="2115"/>
    <cellStyle name="40% - 强调文字颜色 2 3 3_2015财政决算公开" xfId="2116"/>
    <cellStyle name="计算 2 2 2 3" xfId="2117"/>
    <cellStyle name="40% - 强调文字颜色 2 3 4" xfId="2118"/>
    <cellStyle name="40% - 强调文字颜色 2 3_2015财政决算公开" xfId="2119"/>
    <cellStyle name="40% - 强调文字颜色 2 3 4 2" xfId="2120"/>
    <cellStyle name="40% - 强调文字颜色 2 3 5" xfId="2121"/>
    <cellStyle name="40% - 强调文字颜色 2 4" xfId="2122"/>
    <cellStyle name="40% - 强调文字颜色 2 4 2" xfId="2123"/>
    <cellStyle name="40% - 强调文字颜色 2 4 2 2" xfId="2124"/>
    <cellStyle name="40% - 强调文字颜色 3 3 2 2_2015财政决算公开" xfId="2125"/>
    <cellStyle name="40% - 强调文字颜色 2 4 2 2 2" xfId="2126"/>
    <cellStyle name="40% - 强调文字颜色 2 4 2 3" xfId="2127"/>
    <cellStyle name="40% - 强调文字颜色 2 4 2_2015财政决算公开" xfId="2128"/>
    <cellStyle name="40% - 强调文字颜色 2 4 3" xfId="2129"/>
    <cellStyle name="40% - 强调文字颜色 2 4 3 2" xfId="2130"/>
    <cellStyle name="40% - 强调文字颜色 2 4 4" xfId="2131"/>
    <cellStyle name="40% - 强调文字颜色 2 4_2015财政决算公开" xfId="2132"/>
    <cellStyle name="40% - 强调文字颜色 2 5" xfId="2133"/>
    <cellStyle name="常规 4 2 6 2" xfId="2134"/>
    <cellStyle name="40% - 强调文字颜色 2 5 2" xfId="2135"/>
    <cellStyle name="常规 4 2 6 2 2" xfId="2136"/>
    <cellStyle name="40% - 强调文字颜色 2 5 2 2 2" xfId="2137"/>
    <cellStyle name="常规 2 4 10" xfId="2138"/>
    <cellStyle name="40% - 强调文字颜色 2 5 2 3" xfId="2139"/>
    <cellStyle name="40% - 强调文字颜色 2 5 3" xfId="2140"/>
    <cellStyle name="40% - 强调文字颜色 2 5 3 2" xfId="2141"/>
    <cellStyle name="40% - 强调文字颜色 2 5 4" xfId="2142"/>
    <cellStyle name="货币 4" xfId="2143"/>
    <cellStyle name="40% - 强调文字颜色 2 5_2015财政决算公开" xfId="2144"/>
    <cellStyle name="40% - 强调文字颜色 2 6" xfId="2145"/>
    <cellStyle name="常规 4 2 6 3" xfId="2146"/>
    <cellStyle name="40% - 强调文字颜色 2 6 2" xfId="2147"/>
    <cellStyle name="常规 4 2 6 3 2" xfId="2148"/>
    <cellStyle name="40% - 强调文字颜色 2 6 2 2" xfId="2149"/>
    <cellStyle name="千分位_97-917" xfId="2150"/>
    <cellStyle name="40% - 强调文字颜色 2 6 3" xfId="2151"/>
    <cellStyle name="40% - 强调文字颜色 2 6_2015财政决算公开" xfId="2152"/>
    <cellStyle name="常规 26 2 2" xfId="2153"/>
    <cellStyle name="40% - 强调文字颜色 3 3 3 2 2" xfId="2154"/>
    <cellStyle name="40% - 强调文字颜色 3 2" xfId="2155"/>
    <cellStyle name="60% - 强调文字颜色 4 2 7" xfId="2156"/>
    <cellStyle name="40% - 强调文字颜色 6 9" xfId="2157"/>
    <cellStyle name="40% - 强调文字颜色 3 2 2" xfId="2158"/>
    <cellStyle name="40% - 强调文字颜色 3 2 2 2" xfId="2159"/>
    <cellStyle name="常规 77" xfId="2160"/>
    <cellStyle name="40% - 强调文字颜色 3 4 4" xfId="2161"/>
    <cellStyle name="40% - 强调文字颜色 3 2 2 2 2" xfId="2162"/>
    <cellStyle name="40% - 强调文字颜色 3 2 2 2 2 2" xfId="2163"/>
    <cellStyle name="常规 78" xfId="2164"/>
    <cellStyle name="40% - 强调文字颜色 3 2 2 2 3" xfId="2165"/>
    <cellStyle name="40% - 强调文字颜色 3 2 2 2_2015财政决算公开" xfId="2166"/>
    <cellStyle name="常规 29 3" xfId="2167"/>
    <cellStyle name="标题 2 4 2 2" xfId="2168"/>
    <cellStyle name="40% - 强调文字颜色 3 2 2 3" xfId="2169"/>
    <cellStyle name="40% - 强调文字颜色 3 5 4" xfId="2170"/>
    <cellStyle name="40% - 强调文字颜色 3 2 2 3 2" xfId="2171"/>
    <cellStyle name="40% - 强调文字颜色 3 2 2 4" xfId="2172"/>
    <cellStyle name="货币 2 3 2 3 2" xfId="2173"/>
    <cellStyle name="40% - 强调文字颜色 3 2 2_2015财政决算公开" xfId="2174"/>
    <cellStyle name="40% - 强调文字颜色 3 2 3" xfId="2175"/>
    <cellStyle name="货币 2 2 10" xfId="2176"/>
    <cellStyle name="40% - 强调文字颜色 3 2 3 2" xfId="2177"/>
    <cellStyle name="40% - 强调文字颜色 4 4 4" xfId="2178"/>
    <cellStyle name="40% - 强调文字颜色 3 2 3 2 2" xfId="2179"/>
    <cellStyle name="常规 2 4 3 4" xfId="2180"/>
    <cellStyle name="40% - 强调文字颜色 3 2 3 2 2 2" xfId="2181"/>
    <cellStyle name="40% - 强调文字颜色 3 2 3 2 3" xfId="2182"/>
    <cellStyle name="40% - 强调文字颜色 3 2 3 2_2015财政决算公开" xfId="2183"/>
    <cellStyle name="百分比 6 2 2 2 2" xfId="2184"/>
    <cellStyle name="40% - 强调文字颜色 3 2 3 3" xfId="2185"/>
    <cellStyle name="常规 2 2 2_2015财政决算公开" xfId="2186"/>
    <cellStyle name="40% - 强调文字颜色 4 5 4" xfId="2187"/>
    <cellStyle name="40% - 强调文字颜色 3 2 3 3 2" xfId="2188"/>
    <cellStyle name="40% - 强调文字颜色 3 2 3 4" xfId="2189"/>
    <cellStyle name="40% - 强调文字颜色 3 2 3_2015财政决算公开" xfId="2190"/>
    <cellStyle name="40% - 强调文字颜色 3 2 4" xfId="2191"/>
    <cellStyle name="40% - 强调文字颜色 3 2 4 2" xfId="2192"/>
    <cellStyle name="40% - 强调文字颜色 5 4 4" xfId="2193"/>
    <cellStyle name="40% - 强调文字颜色 3 2 4 2 2" xfId="2194"/>
    <cellStyle name="40% - 强调文字颜色 3 2 4 3" xfId="2195"/>
    <cellStyle name="常规 2 2 2 2 2 2" xfId="2196"/>
    <cellStyle name="40% - 强调文字颜色 3 2 4 4" xfId="2197"/>
    <cellStyle name="货币 3 2 4 3 2" xfId="2198"/>
    <cellStyle name="40% - 强调文字颜色 3 2 4_2015财政决算公开" xfId="2199"/>
    <cellStyle name="40% - 强调文字颜色 3 2 5" xfId="2200"/>
    <cellStyle name="货币 2 2 7" xfId="2201"/>
    <cellStyle name="40% - 强调文字颜色 3 2 5 2" xfId="2202"/>
    <cellStyle name="40% - 强调文字颜色 3 2 6" xfId="2203"/>
    <cellStyle name="40% - 强调文字颜色 3 2_2015财政决算公开" xfId="2204"/>
    <cellStyle name="40% - 强调文字颜色 3 3" xfId="2205"/>
    <cellStyle name="常规 25" xfId="2206"/>
    <cellStyle name="常规 30" xfId="2207"/>
    <cellStyle name="40% - 强调文字颜色 3 3 2" xfId="2208"/>
    <cellStyle name="常规 25 2" xfId="2209"/>
    <cellStyle name="常规 30 2" xfId="2210"/>
    <cellStyle name="40% - 强调文字颜色 3 3 2 2" xfId="2211"/>
    <cellStyle name="常规 25 2 2" xfId="2212"/>
    <cellStyle name="40% - 强调文字颜色 3 3 2 2 2" xfId="2213"/>
    <cellStyle name="40% - 强调文字颜色 5 5 2_2015财政决算公开" xfId="2214"/>
    <cellStyle name="40% - 强调文字颜色 3 3 2 2 2 2" xfId="2215"/>
    <cellStyle name="40% - 强调文字颜色 3 3 2 2 3" xfId="2216"/>
    <cellStyle name="常规 25 3" xfId="2217"/>
    <cellStyle name="常规 30 3" xfId="2218"/>
    <cellStyle name="标题 2 5 2 2" xfId="2219"/>
    <cellStyle name="40% - 强调文字颜色 3 3 2 3" xfId="2220"/>
    <cellStyle name="40% - 强调文字颜色 3 3 2 3 2" xfId="2221"/>
    <cellStyle name="40% - 强调文字颜色 3 3 2 4" xfId="2222"/>
    <cellStyle name="常规 26" xfId="2223"/>
    <cellStyle name="常规 31" xfId="2224"/>
    <cellStyle name="40% - 强调文字颜色 3 3 3" xfId="2225"/>
    <cellStyle name="解释性文本 3 4" xfId="2226"/>
    <cellStyle name="40% - 强调文字颜色 3 3 3_2015财政决算公开" xfId="2227"/>
    <cellStyle name="常规 27" xfId="2228"/>
    <cellStyle name="常规 32" xfId="2229"/>
    <cellStyle name="40% - 强调文字颜色 3 3 4" xfId="2230"/>
    <cellStyle name="常规 27 2" xfId="2231"/>
    <cellStyle name="常规 32 2" xfId="2232"/>
    <cellStyle name="40% - 强调文字颜色 3 3 4 2" xfId="2233"/>
    <cellStyle name="常规 28" xfId="2234"/>
    <cellStyle name="常规 33" xfId="2235"/>
    <cellStyle name="40% - 强调文字颜色 3 3 5" xfId="2236"/>
    <cellStyle name="40% - 强调文字颜色 3 3_2015财政决算公开" xfId="2237"/>
    <cellStyle name="40% - 强调文字颜色 3 4" xfId="2238"/>
    <cellStyle name="常规 75" xfId="2239"/>
    <cellStyle name="40% - 强调文字颜色 3 4 2" xfId="2240"/>
    <cellStyle name="40% - 强调文字颜色 3 4 2_2015财政决算公开" xfId="2241"/>
    <cellStyle name="常规 76" xfId="2242"/>
    <cellStyle name="40% - 强调文字颜色 3 4 3" xfId="2243"/>
    <cellStyle name="40% - 强调文字颜色 3 4 3 2" xfId="2244"/>
    <cellStyle name="40% - 强调文字颜色 3 4_2015财政决算公开" xfId="2245"/>
    <cellStyle name="40% - 强调文字颜色 3 5" xfId="2246"/>
    <cellStyle name="常规 4 2 7 2" xfId="2247"/>
    <cellStyle name="40% - 强调文字颜色 3 5 2" xfId="2248"/>
    <cellStyle name="40% - 强调文字颜色 3 5 2 2" xfId="2249"/>
    <cellStyle name="40% - 强调文字颜色 3 5 2 2 2" xfId="2250"/>
    <cellStyle name="检查单元格 5 2" xfId="2251"/>
    <cellStyle name="40% - 强调文字颜色 3 5 2 3" xfId="2252"/>
    <cellStyle name="40% - 强调文字颜色 3 5 2_2015财政决算公开" xfId="2253"/>
    <cellStyle name="40% - 强调文字颜色 3 5 3" xfId="2254"/>
    <cellStyle name="常规 8_报 预算   行政政法处(1)" xfId="2255"/>
    <cellStyle name="40% - 强调文字颜色 3 5 3 2" xfId="2256"/>
    <cellStyle name="常规 3 6" xfId="2257"/>
    <cellStyle name="Comma [0]" xfId="2258"/>
    <cellStyle name="40% - 强调文字颜色 3 5_2015财政决算公开" xfId="2259"/>
    <cellStyle name="40% - 强调文字颜色 3 6" xfId="2260"/>
    <cellStyle name="40% - 强调文字颜色 3 6 2" xfId="2261"/>
    <cellStyle name="40% - 强调文字颜色 3 6 2 2" xfId="2262"/>
    <cellStyle name="40% - 强调文字颜色 3 9" xfId="2263"/>
    <cellStyle name="40% - 强调文字颜色 4 2" xfId="2264"/>
    <cellStyle name="60% - 强调文字颜色 5 2 7" xfId="2265"/>
    <cellStyle name="40% - 强调文字颜色 4 2 2" xfId="2266"/>
    <cellStyle name="40% - 强调文字颜色 4 2 2 2" xfId="2267"/>
    <cellStyle name="好_出版署2010年度中央部门决算草案" xfId="2268"/>
    <cellStyle name="40% - 强调文字颜色 5 5_2015财政决算公开" xfId="2269"/>
    <cellStyle name="40% - 强调文字颜色 4 2 2 2 2" xfId="2270"/>
    <cellStyle name="常规 10" xfId="2271"/>
    <cellStyle name="40% - 强调文字颜色 4 2 2 2 2 2" xfId="2272"/>
    <cellStyle name="后继超级链接" xfId="2273"/>
    <cellStyle name="40% - 强调文字颜色 4 2 2 2 3" xfId="2274"/>
    <cellStyle name="标题 3 4 2 2" xfId="2275"/>
    <cellStyle name="40% - 强调文字颜色 4 2 2 3" xfId="2276"/>
    <cellStyle name="40% - 强调文字颜色 4 2 2 3 2" xfId="2277"/>
    <cellStyle name="40% - 强调文字颜色 4 2 2 4" xfId="2278"/>
    <cellStyle name="40% - 强调文字颜色 4 2 2_2015财政决算公开" xfId="2279"/>
    <cellStyle name="40% - 强调文字颜色 4 2 3" xfId="2280"/>
    <cellStyle name="常规 2 2 2 4 2" xfId="2281"/>
    <cellStyle name="40% - 强调文字颜色 4 2 3 2 2" xfId="2282"/>
    <cellStyle name="常规 2 2 2 4 2 2" xfId="2283"/>
    <cellStyle name="40% - 强调文字颜色 4 2 3 2 2 2" xfId="2284"/>
    <cellStyle name="常规 2 2 2 4 3" xfId="2285"/>
    <cellStyle name="40% - 强调文字颜色 6 6_2015财政决算公开" xfId="2286"/>
    <cellStyle name="40% - 强调文字颜色 4 2 3 2 3" xfId="2287"/>
    <cellStyle name="强调文字颜色 1 3 3" xfId="2288"/>
    <cellStyle name="常规 2 2 2 4_2015财政决算公开" xfId="2289"/>
    <cellStyle name="40% - 强调文字颜色 4 2 3 2_2015财政决算公开" xfId="2290"/>
    <cellStyle name="常规 2 2 2 5 2" xfId="2291"/>
    <cellStyle name="40% - 强调文字颜色 4 2 3 3 2" xfId="2292"/>
    <cellStyle name="40% - 强调文字颜色 4 2 3_2015财政决算公开" xfId="2293"/>
    <cellStyle name="40% - 强调文字颜色 4 2 4" xfId="2294"/>
    <cellStyle name="常规 2 2 3 4" xfId="2295"/>
    <cellStyle name="40% - 强调文字颜色 4 2 4 2" xfId="2296"/>
    <cellStyle name="常规 2 2 3 4 2" xfId="2297"/>
    <cellStyle name="40% - 强调文字颜色 4 2 4 2 2" xfId="2298"/>
    <cellStyle name="常规 2 2 3 5" xfId="2299"/>
    <cellStyle name="40% - 强调文字颜色 4 2 4 3" xfId="2300"/>
    <cellStyle name="常规 2 2 3 6" xfId="2301"/>
    <cellStyle name="常规 2 2 3 2 2 2" xfId="2302"/>
    <cellStyle name="40% - 强调文字颜色 4 2 4 4" xfId="2303"/>
    <cellStyle name="40% - 强调文字颜色 4 2 5" xfId="2304"/>
    <cellStyle name="常规 2 2 4 4" xfId="2305"/>
    <cellStyle name="40% - 强调文字颜色 4 2 5 2" xfId="2306"/>
    <cellStyle name="60% - 强调文字颜色 1 2 2 3 2" xfId="2307"/>
    <cellStyle name="40% - 强调文字颜色 4 2 6" xfId="2308"/>
    <cellStyle name="40% - 强调文字颜色 4 2_2015财政决算公开" xfId="2309"/>
    <cellStyle name="40% - 强调文字颜色 4 3" xfId="2310"/>
    <cellStyle name="40% - 强调文字颜色 4 3 2" xfId="2311"/>
    <cellStyle name="40% - 强调文字颜色 4 3 2 2" xfId="2312"/>
    <cellStyle name="40% - 强调文字颜色 4 3 2 2 2" xfId="2313"/>
    <cellStyle name="40% - 强调文字颜色 4 3 2 2 2 2" xfId="2314"/>
    <cellStyle name="40% - 强调文字颜色 4 3 2 2 3" xfId="2315"/>
    <cellStyle name="40% - 强调文字颜色 4 3 2 2_2015财政决算公开" xfId="2316"/>
    <cellStyle name="标题 3 5 2 2" xfId="2317"/>
    <cellStyle name="40% - 强调文字颜色 4 3 2 3" xfId="2318"/>
    <cellStyle name="40% - 强调文字颜色 4 3 2 3 2" xfId="2319"/>
    <cellStyle name="货币 2 3" xfId="2320"/>
    <cellStyle name="40% - 强调文字颜色 4 3 2 4" xfId="2321"/>
    <cellStyle name="40% - 强调文字颜色 4 3 2_2015财政决算公开" xfId="2322"/>
    <cellStyle name="40% - 强调文字颜色 4 3 3" xfId="2323"/>
    <cellStyle name="常规 2 3 2 4" xfId="2324"/>
    <cellStyle name="40% - 强调文字颜色 4 3 3 2" xfId="2325"/>
    <cellStyle name="常规 2 3 2 4 2" xfId="2326"/>
    <cellStyle name="40% - 强调文字颜色 4 3 3 2 2" xfId="2327"/>
    <cellStyle name="常规 2 3 2 5" xfId="2328"/>
    <cellStyle name="40% - 强调文字颜色 4 3 3 3" xfId="2329"/>
    <cellStyle name="货币 4 2 2 3" xfId="2330"/>
    <cellStyle name="40% - 强调文字颜色 4 3 3_2015财政决算公开" xfId="2331"/>
    <cellStyle name="40% - 强调文字颜色 4 3 4" xfId="2332"/>
    <cellStyle name="常规 2 3 3 4" xfId="2333"/>
    <cellStyle name="40% - 强调文字颜色 4 3 4 2" xfId="2334"/>
    <cellStyle name="40% - 强调文字颜色 4 3 5" xfId="2335"/>
    <cellStyle name="40% - 强调文字颜色 4 3_2015财政决算公开" xfId="2336"/>
    <cellStyle name="60% - 强调文字颜色 2 5 2 2" xfId="2337"/>
    <cellStyle name="40% - 强调文字颜色 4 4" xfId="2338"/>
    <cellStyle name="40% - 强调文字颜色 4 4 2" xfId="2339"/>
    <cellStyle name="40% - 强调文字颜色 4 4 2 2" xfId="2340"/>
    <cellStyle name="40% - 强调文字颜色 4 4 2 3" xfId="2341"/>
    <cellStyle name="40% - 强调文字颜色 4 4 2_2015财政决算公开" xfId="2342"/>
    <cellStyle name="40% - 强调文字颜色 4 4 3" xfId="2343"/>
    <cellStyle name="常规 2 4 2 4" xfId="2344"/>
    <cellStyle name="40% - 强调文字颜色 4 4 3 2" xfId="2345"/>
    <cellStyle name="HEADING1" xfId="2346"/>
    <cellStyle name="40% - 强调文字颜色 4 4_2015财政决算公开" xfId="2347"/>
    <cellStyle name="40% - 强调文字颜色 4 5" xfId="2348"/>
    <cellStyle name="常规 4 2 8 2" xfId="2349"/>
    <cellStyle name="40% - 强调文字颜色 4 5 2" xfId="2350"/>
    <cellStyle name="40% - 强调文字颜色 4 5 2 2" xfId="2351"/>
    <cellStyle name="货币 4 2 8" xfId="2352"/>
    <cellStyle name="40% - 强调文字颜色 4 5 2 2 2" xfId="2353"/>
    <cellStyle name="常规 12 2 2_2015财政决算公开" xfId="2354"/>
    <cellStyle name="40% - 强调文字颜色 4 5 2 3" xfId="2355"/>
    <cellStyle name="40% - 强调文字颜色 4 5_2015财政决算公开" xfId="2356"/>
    <cellStyle name="常规 2 4 2 3 3" xfId="2357"/>
    <cellStyle name="40% - 强调文字颜色 4 6" xfId="2358"/>
    <cellStyle name="40% - 强调文字颜色 4 6 2" xfId="2359"/>
    <cellStyle name="常规 2 3" xfId="2360"/>
    <cellStyle name="40% - 强调文字颜色 4 6 2 2" xfId="2361"/>
    <cellStyle name="40% - 强调文字颜色 4 6_2015财政决算公开" xfId="2362"/>
    <cellStyle name="40% - 强调文字颜色 4 7 2" xfId="2363"/>
    <cellStyle name="40% - 强调文字颜色 4 8" xfId="2364"/>
    <cellStyle name="40% - 强调文字颜色 4 9" xfId="2365"/>
    <cellStyle name="好 2 3" xfId="2366"/>
    <cellStyle name="40% - 强调文字颜色 5 2" xfId="2367"/>
    <cellStyle name="好 2 3 2" xfId="2368"/>
    <cellStyle name="60% - 强调文字颜色 6 2 7" xfId="2369"/>
    <cellStyle name="40% - 强调文字颜色 5 2 2" xfId="2370"/>
    <cellStyle name="好 2 3 2 2" xfId="2371"/>
    <cellStyle name="40% - 强调文字颜色 5 2 2 2" xfId="2372"/>
    <cellStyle name="链接单元格 3 2" xfId="2373"/>
    <cellStyle name="货币 2 3 3" xfId="2374"/>
    <cellStyle name="40% - 强调文字颜色 5 2 2 2_2015财政决算公开" xfId="2375"/>
    <cellStyle name="40% - 强调文字颜色 5 2 2 4" xfId="2376"/>
    <cellStyle name="常规 2 2 2 2 2 4" xfId="2377"/>
    <cellStyle name="百分比 2 2 4 2" xfId="2378"/>
    <cellStyle name="40% - 强调文字颜色 5 2 2_2015财政决算公开" xfId="2379"/>
    <cellStyle name="好 2 3 3" xfId="2380"/>
    <cellStyle name="40% - 强调文字颜色 5 2 3" xfId="2381"/>
    <cellStyle name="常规 3 2 2 4" xfId="2382"/>
    <cellStyle name="40% - 强调文字颜色 5 2 3 2" xfId="2383"/>
    <cellStyle name="常规 3 2 2 4 2" xfId="2384"/>
    <cellStyle name="好 4" xfId="2385"/>
    <cellStyle name="40% - 强调文字颜色 5 2 3 2 2" xfId="2386"/>
    <cellStyle name="40% - 强调文字颜色 5 2 4" xfId="2387"/>
    <cellStyle name="常规 3 2 3 4" xfId="2388"/>
    <cellStyle name="40% - 强调文字颜色 5 2 4 2" xfId="2389"/>
    <cellStyle name="40% - 强调文字颜色 5 2 5" xfId="2390"/>
    <cellStyle name="货币 2 3 2 5" xfId="2391"/>
    <cellStyle name="常规 3 5 2 2" xfId="2392"/>
    <cellStyle name="40% - 强调文字颜色 5 2_2015财政决算公开" xfId="2393"/>
    <cellStyle name="40% - 强调文字颜色 5 3 2 2" xfId="2394"/>
    <cellStyle name="40% - 强调文字颜色 5 3 2 2_2015财政决算公开" xfId="2395"/>
    <cellStyle name="40% - 强调文字颜色 5 3 2 4" xfId="2396"/>
    <cellStyle name="40% - 强调文字颜色 5 3 3" xfId="2397"/>
    <cellStyle name="40% - 强调文字颜色 5 3 3 2" xfId="2398"/>
    <cellStyle name="40% - 强调文字颜色 5 3 3 2 2" xfId="2399"/>
    <cellStyle name="40% - 强调文字颜色 5 3 3_2015财政决算公开" xfId="2400"/>
    <cellStyle name="40% - 强调文字颜色 5 3 4" xfId="2401"/>
    <cellStyle name="40% - 强调文字颜色 5 3 4 2" xfId="2402"/>
    <cellStyle name="40% - 强调文字颜色 5 3 5" xfId="2403"/>
    <cellStyle name="常规 18 2 2" xfId="2404"/>
    <cellStyle name="常规 23 2 2" xfId="2405"/>
    <cellStyle name="40% - 强调文字颜色 5 3_2015财政决算公开" xfId="2406"/>
    <cellStyle name="好 2 5" xfId="2407"/>
    <cellStyle name="40% - 强调文字颜色 5 4" xfId="2408"/>
    <cellStyle name="40% - 强调文字颜色 5 4 2" xfId="2409"/>
    <cellStyle name="40% - 强调文字颜色 5 4 2 2" xfId="2410"/>
    <cellStyle name="40% - 强调文字颜色 5 4 2 2 2" xfId="2411"/>
    <cellStyle name="链接单元格 5" xfId="2412"/>
    <cellStyle name="40% - 强调文字颜色 5 4 2_2015财政决算公开" xfId="2413"/>
    <cellStyle name="40% - 强调文字颜色 5 4 3" xfId="2414"/>
    <cellStyle name="货币 2 2 2 7" xfId="2415"/>
    <cellStyle name="40% - 强调文字颜色 5 4 3 2" xfId="2416"/>
    <cellStyle name="40% - 强调文字颜色 5 4_2015财政决算公开" xfId="2417"/>
    <cellStyle name="40% - 强调文字颜色 5 5" xfId="2418"/>
    <cellStyle name="常规 4 2 9 2" xfId="2419"/>
    <cellStyle name="40% - 强调文字颜色 5 5 2" xfId="2420"/>
    <cellStyle name="40% - 强调文字颜色 5 5 2 2" xfId="2421"/>
    <cellStyle name="40% - 强调文字颜色 5 5 2 2 2" xfId="2422"/>
    <cellStyle name="40% - 强调文字颜色 5 5 2 3" xfId="2423"/>
    <cellStyle name="40% - 强调文字颜色 5 5 3" xfId="2424"/>
    <cellStyle name="40% - 强调文字颜色 5 5 3 2" xfId="2425"/>
    <cellStyle name="40% - 强调文字颜色 5 5 4" xfId="2426"/>
    <cellStyle name="60% - 强调文字颜色 2 3 2 2" xfId="2427"/>
    <cellStyle name="40% - 强调文字颜色 5 6" xfId="2428"/>
    <cellStyle name="60% - 强调文字颜色 2 3 2 2 2" xfId="2429"/>
    <cellStyle name="40% - 强调文字颜色 5 6 2" xfId="2430"/>
    <cellStyle name="60% - 强调文字颜色 2 3 2 2 2 2" xfId="2431"/>
    <cellStyle name="40% - 强调文字颜色 5 6 2 2" xfId="2432"/>
    <cellStyle name="40% - 强调文字颜色 5 6_2015财政决算公开" xfId="2433"/>
    <cellStyle name="60% - 强调文字颜色 2 3 2 3" xfId="2434"/>
    <cellStyle name="40% - 强调文字颜色 5 7" xfId="2435"/>
    <cellStyle name="常规 2 3 2 2 4" xfId="2436"/>
    <cellStyle name="60% - 强调文字颜色 2 3 2 3 2" xfId="2437"/>
    <cellStyle name="40% - 强调文字颜色 5 7 2" xfId="2438"/>
    <cellStyle name="60% - 强调文字颜色 2 3 2 4" xfId="2439"/>
    <cellStyle name="40% - 强调文字颜色 5 8" xfId="2440"/>
    <cellStyle name="好 3 3" xfId="2441"/>
    <cellStyle name="40% - 强调文字颜色 6 2" xfId="2442"/>
    <cellStyle name="好 3 3 2" xfId="2443"/>
    <cellStyle name="40% - 强调文字颜色 6 2 2" xfId="2444"/>
    <cellStyle name="好 3 3 2 2" xfId="2445"/>
    <cellStyle name="常规 5 6" xfId="2446"/>
    <cellStyle name="40% - 强调文字颜色 6 2 2 2" xfId="2447"/>
    <cellStyle name="常规 4 3 4" xfId="2448"/>
    <cellStyle name="常规 5 6 2" xfId="2449"/>
    <cellStyle name="40% - 强调文字颜色 6 2 2 2 2" xfId="2450"/>
    <cellStyle name="常规 4 3 4 2" xfId="2451"/>
    <cellStyle name="计算 2 2 3" xfId="2452"/>
    <cellStyle name="常规 5 6 2 2" xfId="2453"/>
    <cellStyle name="40% - 强调文字颜色 6 2 2 2 2 2" xfId="2454"/>
    <cellStyle name="常规 5 6 3" xfId="2455"/>
    <cellStyle name="40% - 强调文字颜色 6 2 2 2 3" xfId="2456"/>
    <cellStyle name="强调文字颜色 5 5 2" xfId="2457"/>
    <cellStyle name="40% - 强调文字颜色 6 2 2 2_2015财政决算公开" xfId="2458"/>
    <cellStyle name="常规 5 7" xfId="2459"/>
    <cellStyle name="40% - 强调文字颜色 6 2 2 3" xfId="2460"/>
    <cellStyle name="常规 4 3 5" xfId="2461"/>
    <cellStyle name="标题 5 4 2 2" xfId="2462"/>
    <cellStyle name="常规 5 7 2" xfId="2463"/>
    <cellStyle name="40% - 强调文字颜色 6 2 2 3 2" xfId="2464"/>
    <cellStyle name="千位分隔 4 2 3 2" xfId="2465"/>
    <cellStyle name="常规 5 8" xfId="2466"/>
    <cellStyle name="40% - 强调文字颜色 6 2 2 4" xfId="2467"/>
    <cellStyle name="常规 4 3 6" xfId="2468"/>
    <cellStyle name="40% - 强调文字颜色 6 2 2_2015财政决算公开" xfId="2469"/>
    <cellStyle name="好 3 3 3" xfId="2470"/>
    <cellStyle name="40% - 强调文字颜色 6 2 3" xfId="2471"/>
    <cellStyle name="常规 6 6" xfId="2472"/>
    <cellStyle name="常规 4 2 2 4" xfId="2473"/>
    <cellStyle name="40% - 强调文字颜色 6 2 3 2" xfId="2474"/>
    <cellStyle name="货币 3 2 4 5" xfId="2475"/>
    <cellStyle name="常规 4 2 2 4 2" xfId="2476"/>
    <cellStyle name="40% - 强调文字颜色 6 2 3 2 2" xfId="2477"/>
    <cellStyle name="常规 4 2 2 4 2 2" xfId="2478"/>
    <cellStyle name="40% - 强调文字颜色 6 2 3 2 2 2" xfId="2479"/>
    <cellStyle name="常规 4 2 2 4 3" xfId="2480"/>
    <cellStyle name="40% - 强调文字颜色 6 2 3 2 3" xfId="2481"/>
    <cellStyle name="货币 3 2 5" xfId="2482"/>
    <cellStyle name="40% - 强调文字颜色 6 2 3 2_2015财政决算公开" xfId="2483"/>
    <cellStyle name="常规 4 2 2 5" xfId="2484"/>
    <cellStyle name="40% - 强调文字颜色 6 2 3 3" xfId="2485"/>
    <cellStyle name="常规 4 2 2 5 2" xfId="2486"/>
    <cellStyle name="40% - 强调文字颜色 6 2 3 3 2" xfId="2487"/>
    <cellStyle name="常规 4 2 2 6" xfId="2488"/>
    <cellStyle name="40% - 强调文字颜色 6 2 3 4" xfId="2489"/>
    <cellStyle name="常规 4 2 2 7" xfId="2490"/>
    <cellStyle name="40% - 强调文字颜色 6 2 3 5" xfId="2491"/>
    <cellStyle name="40% - 强调文字颜色 6 2 3_2015财政决算公开" xfId="2492"/>
    <cellStyle name="货币 2 2 5 2" xfId="2493"/>
    <cellStyle name="40% - 强调文字颜色 6 2 4" xfId="2494"/>
    <cellStyle name="常规 4 2 3 4" xfId="2495"/>
    <cellStyle name="货币 2 2 5 2 2" xfId="2496"/>
    <cellStyle name="常规 7 6" xfId="2497"/>
    <cellStyle name="40% - 强调文字颜色 6 2 4 2" xfId="2498"/>
    <cellStyle name="常规 4 2 3 5" xfId="2499"/>
    <cellStyle name="40% - 强调文字颜色 6 2 4 3" xfId="2500"/>
    <cellStyle name="常规 4 2 3 6" xfId="2501"/>
    <cellStyle name="40% - 强调文字颜色 6 2 4 4" xfId="2502"/>
    <cellStyle name="常规 4 2 4 4" xfId="2503"/>
    <cellStyle name="货币 2 2 5 3 2" xfId="2504"/>
    <cellStyle name="常规 8 6" xfId="2505"/>
    <cellStyle name="40% - 强调文字颜色 6 2 5 2" xfId="2506"/>
    <cellStyle name="货币 2 2 5 4" xfId="2507"/>
    <cellStyle name="常规 10 2 2 2 2" xfId="2508"/>
    <cellStyle name="40% - 强调文字颜色 6 2 6" xfId="2509"/>
    <cellStyle name="40% - 强调文字颜色 6 2_2015财政决算公开" xfId="2510"/>
    <cellStyle name="好 3 4 2" xfId="2511"/>
    <cellStyle name="40% - 强调文字颜色 6 3 2" xfId="2512"/>
    <cellStyle name="40% - 强调文字颜色 6 3 2 2" xfId="2513"/>
    <cellStyle name="常规 5 3 4" xfId="2514"/>
    <cellStyle name="40% - 强调文字颜色 6 3 2 2 2" xfId="2515"/>
    <cellStyle name="常规 5 3 4 2" xfId="2516"/>
    <cellStyle name="40% - 强调文字颜色 6 3 2 2 3" xfId="2517"/>
    <cellStyle name="警告文本 3 4" xfId="2518"/>
    <cellStyle name="40% - 强调文字颜色 6 3 2 2_2015财政决算公开" xfId="2519"/>
    <cellStyle name="40% - 强调文字颜色 6 3 2 3" xfId="2520"/>
    <cellStyle name="常规 5 3 5" xfId="2521"/>
    <cellStyle name="40% - 强调文字颜色 6 3 2 3 2" xfId="2522"/>
    <cellStyle name="60% - 强调文字颜色 6 7 2" xfId="2523"/>
    <cellStyle name="40% - 强调文字颜色 6 3 2_2015财政决算公开" xfId="2524"/>
    <cellStyle name="40% - 强调文字颜色 6 3 3" xfId="2525"/>
    <cellStyle name="40% - 强调文字颜色 6 3 3 2" xfId="2526"/>
    <cellStyle name="常规 5 4 4" xfId="2527"/>
    <cellStyle name="货币 4 2 4 5" xfId="2528"/>
    <cellStyle name="40% - 强调文字颜色 6 3 3 2 2" xfId="2529"/>
    <cellStyle name="常规 5 4 4 2" xfId="2530"/>
    <cellStyle name="40% - 强调文字颜色 6 3 3 3" xfId="2531"/>
    <cellStyle name="常规 5 4 5" xfId="2532"/>
    <cellStyle name="货币 2 2 6 2" xfId="2533"/>
    <cellStyle name="40% - 强调文字颜色 6 3 4" xfId="2534"/>
    <cellStyle name="货币 2 2 6 2 2" xfId="2535"/>
    <cellStyle name="40% - 强调文字颜色 6 3 4 2" xfId="2536"/>
    <cellStyle name="常规 5 5 4" xfId="2537"/>
    <cellStyle name="货币 2 2 6 3" xfId="2538"/>
    <cellStyle name="40% - 强调文字颜色 6 3 5" xfId="2539"/>
    <cellStyle name="Currency_1995" xfId="2540"/>
    <cellStyle name="40% - 强调文字颜色 6 3_2015财政决算公开" xfId="2541"/>
    <cellStyle name="60% - 强调文字颜色 4 2 2 2" xfId="2542"/>
    <cellStyle name="40% - 强调文字颜色 6 4 2" xfId="2543"/>
    <cellStyle name="40% - 强调文字颜色 6 4 2 2" xfId="2544"/>
    <cellStyle name="常规 6 3 4" xfId="2545"/>
    <cellStyle name="60% - 强调文字颜色 4 2 2 2 2" xfId="2546"/>
    <cellStyle name="60% - 强调文字颜色 4 2 2 2 2 2" xfId="2547"/>
    <cellStyle name="40% - 强调文字颜色 6 4 2 2 2" xfId="2548"/>
    <cellStyle name="60% - 强调文字颜色 4 2 2 2 3" xfId="2549"/>
    <cellStyle name="40% - 强调文字颜色 6 4 2 3" xfId="2550"/>
    <cellStyle name="强调文字颜色 5 7" xfId="2551"/>
    <cellStyle name="常规 4_征收计划表8" xfId="2552"/>
    <cellStyle name="40% - 强调文字颜色 6 4 2_2015财政决算公开" xfId="2553"/>
    <cellStyle name="60% - 强调文字颜色 4 2 2 3" xfId="2554"/>
    <cellStyle name="40% - 强调文字颜色 6 4 3" xfId="2555"/>
    <cellStyle name="常规 4 2 2 2 4" xfId="2556"/>
    <cellStyle name="60% - 强调文字颜色 4 2 2 3 2" xfId="2557"/>
    <cellStyle name="40% - 强调文字颜色 6 4 3 2" xfId="2558"/>
    <cellStyle name="货币 2 2 7 2" xfId="2559"/>
    <cellStyle name="60% - 强调文字颜色 4 2 2 4" xfId="2560"/>
    <cellStyle name="40% - 强调文字颜色 6 4 4" xfId="2561"/>
    <cellStyle name="40% - 强调文字颜色 6 4_2015财政决算公开" xfId="2562"/>
    <cellStyle name="60% - 强调文字颜色 4 2 3" xfId="2563"/>
    <cellStyle name="40% - 强调文字颜色 6 5" xfId="2564"/>
    <cellStyle name="60% - 强调文字颜色 4 2 3 2" xfId="2565"/>
    <cellStyle name="40% - 强调文字颜色 6 5 2" xfId="2566"/>
    <cellStyle name="40% - 强调文字颜色 6 5 2 2" xfId="2567"/>
    <cellStyle name="常规 7 3 4" xfId="2568"/>
    <cellStyle name="60% - 强调文字颜色 4 2 3 2 2" xfId="2569"/>
    <cellStyle name="60% - 强调文字颜色 4 2 3 2 2 2" xfId="2570"/>
    <cellStyle name="40% - 强调文字颜色 6 5 2 2 2" xfId="2571"/>
    <cellStyle name="60% - 强调文字颜色 4 2 3 2 3" xfId="2572"/>
    <cellStyle name="40% - 强调文字颜色 6 5 2 3" xfId="2573"/>
    <cellStyle name="40% - 强调文字颜色 6 5 2_2015财政决算公开" xfId="2574"/>
    <cellStyle name="60% - 强调文字颜色 4 2 3 3" xfId="2575"/>
    <cellStyle name="40% - 强调文字颜色 6 5 3" xfId="2576"/>
    <cellStyle name="货币 2 2 8 2" xfId="2577"/>
    <cellStyle name="60% - 强调文字颜色 4 2 3 4" xfId="2578"/>
    <cellStyle name="40% - 强调文字颜色 6 5 4" xfId="2579"/>
    <cellStyle name="60% - 强调文字颜色 2 3 3 2" xfId="2580"/>
    <cellStyle name="60% - 强调文字颜色 4 2 4" xfId="2581"/>
    <cellStyle name="40% - 强调文字颜色 6 6" xfId="2582"/>
    <cellStyle name="60% - 强调文字颜色 2 3 3 2 2" xfId="2583"/>
    <cellStyle name="60% - 强调文字颜色 4 2 4 2" xfId="2584"/>
    <cellStyle name="40% - 强调文字颜色 6 6 2" xfId="2585"/>
    <cellStyle name="40% - 强调文字颜色 6 6 2 2" xfId="2586"/>
    <cellStyle name="常规 8 3 4" xfId="2587"/>
    <cellStyle name="60% - 强调文字颜色 4 2 4 2 2" xfId="2588"/>
    <cellStyle name="60% - 强调文字颜色 4 2 5 2" xfId="2589"/>
    <cellStyle name="40% - 强调文字颜色 6 7 2" xfId="2590"/>
    <cellStyle name="60% - 强调文字颜色 4 2 6" xfId="2591"/>
    <cellStyle name="40% - 强调文字颜色 6 8" xfId="2592"/>
    <cellStyle name="货币 5" xfId="2593"/>
    <cellStyle name="40% - 着色 1" xfId="2594"/>
    <cellStyle name="40% - 着色 2" xfId="2595"/>
    <cellStyle name="40% - 着色 2 2" xfId="2596"/>
    <cellStyle name="40% - 着色 3" xfId="2597"/>
    <cellStyle name="40% - 着色 3 2" xfId="2598"/>
    <cellStyle name="40% - 着色 4 2" xfId="2599"/>
    <cellStyle name="60% - 强调文字颜色 6 6 2 2" xfId="2600"/>
    <cellStyle name="40% - 着色 5" xfId="2601"/>
    <cellStyle name="40% - 着色 6" xfId="2602"/>
    <cellStyle name="常规 2 2 2 2 4_2015财政决算公开" xfId="2603"/>
    <cellStyle name="常规 6 3 3" xfId="2604"/>
    <cellStyle name="40% - 着色 6 2" xfId="2605"/>
    <cellStyle name="60% - 强调文字颜色 1 2" xfId="2606"/>
    <cellStyle name="60% - 强调文字颜色 1 2 2" xfId="2607"/>
    <cellStyle name="60% - 强调文字颜色 1 2 2 2 2" xfId="2608"/>
    <cellStyle name="60% - 强调文字颜色 5 6" xfId="2609"/>
    <cellStyle name="60% - 强调文字颜色 1 2 2 2 2 2" xfId="2610"/>
    <cellStyle name="常规 3 2 4 2" xfId="2611"/>
    <cellStyle name="60% - 强调文字颜色 1 2 2 2 3" xfId="2612"/>
    <cellStyle name="60% - 强调文字颜色 1 2 2 3" xfId="2613"/>
    <cellStyle name="60% - 强调文字颜色 1 2 2 4" xfId="2614"/>
    <cellStyle name="60% - 强调文字颜色 1 2 3 2" xfId="2615"/>
    <cellStyle name="60% - 强调文字颜色 1 2 3 2 2" xfId="2616"/>
    <cellStyle name="好 3 2 2 2 2" xfId="2617"/>
    <cellStyle name="60% - 强调文字颜色 1 2 3 2 3" xfId="2618"/>
    <cellStyle name="60% - 强调文字颜色 1 2 3 3" xfId="2619"/>
    <cellStyle name="60% - 强调文字颜色 1 2 3 3 2" xfId="2620"/>
    <cellStyle name="60% - 强调文字颜色 1 2 3 4" xfId="2621"/>
    <cellStyle name="标题 5 2_2015财政决算公开" xfId="2622"/>
    <cellStyle name="60% - 强调文字颜色 1 2 3 5" xfId="2623"/>
    <cellStyle name="60% - 强调文字颜色 1 2 4" xfId="2624"/>
    <cellStyle name="60% - 强调文字颜色 1 2 4 2" xfId="2625"/>
    <cellStyle name="货币 2 2 4 4" xfId="2626"/>
    <cellStyle name="60% - 强调文字颜色 1 2 4 2 2" xfId="2627"/>
    <cellStyle name="常规 10 2 2 2" xfId="2628"/>
    <cellStyle name="60% - 强调文字颜色 1 2 4 3" xfId="2629"/>
    <cellStyle name="Calc Currency (0) 2" xfId="2630"/>
    <cellStyle name="60% - 强调文字颜色 1 2 5" xfId="2631"/>
    <cellStyle name="60% - 强调文字颜色 1 2 5 2" xfId="2632"/>
    <cellStyle name="货币 2 6 2" xfId="2633"/>
    <cellStyle name="标题 2 2 3 2 2" xfId="2634"/>
    <cellStyle name="60% - 强调文字颜色 1 2 6" xfId="2635"/>
    <cellStyle name="链接单元格 6 2" xfId="2636"/>
    <cellStyle name="货币 2 6 3" xfId="2637"/>
    <cellStyle name="60% - 强调文字颜色 1 2 7" xfId="2638"/>
    <cellStyle name="60% - 强调文字颜色 1 2_2015财政决算公开" xfId="2639"/>
    <cellStyle name="60% - 强调文字颜色 1 3" xfId="2640"/>
    <cellStyle name="60% - 强调文字颜色 1 3 2" xfId="2641"/>
    <cellStyle name="常规 8 3" xfId="2642"/>
    <cellStyle name="60% - 强调文字颜色 1 3 2 2 2" xfId="2643"/>
    <cellStyle name="常规 8 4" xfId="2644"/>
    <cellStyle name="常规 4 6 2" xfId="2645"/>
    <cellStyle name="常规 4 2 4 2" xfId="2646"/>
    <cellStyle name="60% - 强调文字颜色 1 3 2 2 3" xfId="2647"/>
    <cellStyle name="60% - 强调文字颜色 1 3 2 4" xfId="2648"/>
    <cellStyle name="60% - 强调文字颜色 1 3 3" xfId="2649"/>
    <cellStyle name="60% - 强调文字颜色 1 3 3 2" xfId="2650"/>
    <cellStyle name="常规 2_2012-2013年“三公”经费预决算情况汇总表样" xfId="2651"/>
    <cellStyle name="60% - 强调文字颜色 1 3 3 2 2" xfId="2652"/>
    <cellStyle name="60% - 强调文字颜色 1 3 3 3" xfId="2653"/>
    <cellStyle name="60% - 强调文字颜色 1 3 4" xfId="2654"/>
    <cellStyle name="60% - 强调文字颜色 1 3 4 2" xfId="2655"/>
    <cellStyle name="常规 2 4 2 4 2" xfId="2656"/>
    <cellStyle name="60% - 强调文字颜色 1 4" xfId="2657"/>
    <cellStyle name="常规 2 4 2 4 2 2" xfId="2658"/>
    <cellStyle name="60% - 强调文字颜色 1 4 2" xfId="2659"/>
    <cellStyle name="60% - 强调文字颜色 1 4 2 2 2" xfId="2660"/>
    <cellStyle name="货币 2 10 2" xfId="2661"/>
    <cellStyle name="60% - 强调文字颜色 1 4 3" xfId="2662"/>
    <cellStyle name="60% - 强调文字颜色 1 4 3 2" xfId="2663"/>
    <cellStyle name="60% - 强调文字颜色 1 4 4" xfId="2664"/>
    <cellStyle name="常规 2 4 2 4 3" xfId="2665"/>
    <cellStyle name="60% - 强调文字颜色 1 5" xfId="2666"/>
    <cellStyle name="常规 2 4 2 4 3 2" xfId="2667"/>
    <cellStyle name="60% - 强调文字颜色 1 5 2" xfId="2668"/>
    <cellStyle name="60% - 强调文字颜色 1 5 2 3" xfId="2669"/>
    <cellStyle name="60% - 强调文字颜色 1 5 3" xfId="2670"/>
    <cellStyle name="60% - 强调文字颜色 1 5 3 2" xfId="2671"/>
    <cellStyle name="货币 3 4 2 2" xfId="2672"/>
    <cellStyle name="60% - 强调文字颜色 1 5 4" xfId="2673"/>
    <cellStyle name="常规 2 4 2 4 4" xfId="2674"/>
    <cellStyle name="60% - 强调文字颜色 1 6" xfId="2675"/>
    <cellStyle name="常规 2 4 2 4 4 2" xfId="2676"/>
    <cellStyle name="60% - 强调文字颜色 1 6 2" xfId="2677"/>
    <cellStyle name="60% - 强调文字颜色 1 6 3" xfId="2678"/>
    <cellStyle name="常规 2 4 2 4 5" xfId="2679"/>
    <cellStyle name="标题 3 3 2 2" xfId="2680"/>
    <cellStyle name="60% - 强调文字颜色 1 7" xfId="2681"/>
    <cellStyle name="标题 3 3 2 2 2" xfId="2682"/>
    <cellStyle name="60% - 强调文字颜色 1 7 2" xfId="2683"/>
    <cellStyle name="标题 3 3 2 3" xfId="2684"/>
    <cellStyle name="60% - 强调文字颜色 1 8" xfId="2685"/>
    <cellStyle name="60% - 强调文字颜色 2 2" xfId="2686"/>
    <cellStyle name="60% - 强调文字颜色 2 2 2" xfId="2687"/>
    <cellStyle name="差 7" xfId="2688"/>
    <cellStyle name="60% - 强调文字颜色 2 2 2 2" xfId="2689"/>
    <cellStyle name="差 7 2" xfId="2690"/>
    <cellStyle name="60% - 强调文字颜色 2 2 2 2 2" xfId="2691"/>
    <cellStyle name="60% - 强调文字颜色 2 2 2 2 2 2" xfId="2692"/>
    <cellStyle name="差 8" xfId="2693"/>
    <cellStyle name="60% - 强调文字颜色 2 2 2 3" xfId="2694"/>
    <cellStyle name="常规 2 2 2 2 4" xfId="2695"/>
    <cellStyle name="60% - 强调文字颜色 2 2 2 3 2" xfId="2696"/>
    <cellStyle name="货币 4 5 2" xfId="2697"/>
    <cellStyle name="60% - 强调文字颜色 2 2 2 4" xfId="2698"/>
    <cellStyle name="60% - 强调文字颜色 2 2 3 2" xfId="2699"/>
    <cellStyle name="60% - 强调文字颜色 3 2 4" xfId="2700"/>
    <cellStyle name="60% - 强调文字颜色 2 2 3 2 2" xfId="2701"/>
    <cellStyle name="60% - 强调文字颜色 3 2 4 2" xfId="2702"/>
    <cellStyle name="60% - 强调文字颜色 5 8" xfId="2703"/>
    <cellStyle name="60% - 强调文字颜色 2 2 3 2 2 2" xfId="2704"/>
    <cellStyle name="60% - 强调文字颜色 3 2 4 2 2" xfId="2705"/>
    <cellStyle name="60% - 强调文字颜色 2 2 3 3" xfId="2706"/>
    <cellStyle name="60% - 强调文字颜色 3 2 5" xfId="2707"/>
    <cellStyle name="comma zerodec 2" xfId="2708"/>
    <cellStyle name="常规 2 2 3 2 4" xfId="2709"/>
    <cellStyle name="60% - 强调文字颜色 2 2 3 3 2" xfId="2710"/>
    <cellStyle name="60% - 强调文字颜色 3 2 5 2" xfId="2711"/>
    <cellStyle name="货币 4 6 2" xfId="2712"/>
    <cellStyle name="60% - 强调文字颜色 2 2 3 4" xfId="2713"/>
    <cellStyle name="60% - 强调文字颜色 3 2 6" xfId="2714"/>
    <cellStyle name="60% - 强调文字颜色 2 2 4" xfId="2715"/>
    <cellStyle name="60% - 强调文字颜色 2 2 4 2" xfId="2716"/>
    <cellStyle name="60% - 强调文字颜色 3 3 4" xfId="2717"/>
    <cellStyle name="60% - 强调文字颜色 2 2 4 2 2" xfId="2718"/>
    <cellStyle name="60% - 强调文字颜色 3 3 4 2" xfId="2719"/>
    <cellStyle name="60% - 强调文字颜色 2 2 5" xfId="2720"/>
    <cellStyle name="60% - 强调文字颜色 2 2 5 2" xfId="2721"/>
    <cellStyle name="60% - 强调文字颜色 3 4 4" xfId="2722"/>
    <cellStyle name="货币 3 6 2" xfId="2723"/>
    <cellStyle name="60% - 强调文字颜色 2 2 6" xfId="2724"/>
    <cellStyle name="货币 2 2 2 4 5" xfId="2725"/>
    <cellStyle name="60% - 强调文字颜色 2 2_2015财政决算公开" xfId="2726"/>
    <cellStyle name="60% - 强调文字颜色 2 3 2" xfId="2727"/>
    <cellStyle name="60% - 强调文字颜色 2 3 4" xfId="2728"/>
    <cellStyle name="检查单元格 2 2 3" xfId="2729"/>
    <cellStyle name="常规 17" xfId="2730"/>
    <cellStyle name="常规 22" xfId="2731"/>
    <cellStyle name="60% - 强调文字颜色 2 3 4 2" xfId="2732"/>
    <cellStyle name="60% - 强调文字颜色 4 3 4" xfId="2733"/>
    <cellStyle name="常规 2 4 2 5 2" xfId="2734"/>
    <cellStyle name="60% - 强调文字颜色 2 4" xfId="2735"/>
    <cellStyle name="60% - 强调文字颜色 2 4 2" xfId="2736"/>
    <cellStyle name="60% - 强调文字颜色 2 4 2 2" xfId="2737"/>
    <cellStyle name="60% - 强调文字颜色 2 4 2 2 2" xfId="2738"/>
    <cellStyle name="60% - 强调文字颜色 2 4 2 3" xfId="2739"/>
    <cellStyle name="60% - 强调文字颜色 2 4 3 2" xfId="2740"/>
    <cellStyle name="60% - 强调文字颜色 5 2 4" xfId="2741"/>
    <cellStyle name="60% - 强调文字颜色 2 4 4" xfId="2742"/>
    <cellStyle name="60% - 强调文字颜色 2 5" xfId="2743"/>
    <cellStyle name="60% - 强调文字颜色 2 5 2" xfId="2744"/>
    <cellStyle name="检查单元格 5 4" xfId="2745"/>
    <cellStyle name="60% - 强调文字颜色 2 5 2 2 2" xfId="2746"/>
    <cellStyle name="60% - 强调文字颜色 2 5 2 3" xfId="2747"/>
    <cellStyle name="60% - 强调文字颜色 2 5 3" xfId="2748"/>
    <cellStyle name="货币 3 5 2 2" xfId="2749"/>
    <cellStyle name="60% - 强调文字颜色 2 5 4" xfId="2750"/>
    <cellStyle name="60% - 强调文字颜色 2 6" xfId="2751"/>
    <cellStyle name="60% - 强调文字颜色 2 6 2" xfId="2752"/>
    <cellStyle name="60% - 强调文字颜色 2 6 2 2" xfId="2753"/>
    <cellStyle name="60% - 强调文字颜色 2 6 3" xfId="2754"/>
    <cellStyle name="标题 3 3 3 2" xfId="2755"/>
    <cellStyle name="60% - 强调文字颜色 2 7" xfId="2756"/>
    <cellStyle name="60% - 强调文字颜色 2 8" xfId="2757"/>
    <cellStyle name="60% - 强调文字颜色 2 9" xfId="2758"/>
    <cellStyle name="60% - 强调文字颜色 3 2" xfId="2759"/>
    <cellStyle name="60% - 强调文字颜色 3 2 2" xfId="2760"/>
    <cellStyle name="60% - 强调文字颜色 3 2 2 2" xfId="2761"/>
    <cellStyle name="60% - 强调文字颜色 3 2 2 2 2" xfId="2762"/>
    <cellStyle name="60% - 强调文字颜色 3 2 2 2 2 2" xfId="2763"/>
    <cellStyle name="60% - 强调文字颜色 3 2 2 3" xfId="2764"/>
    <cellStyle name="60% - 强调文字颜色 3 2 2 3 2" xfId="2765"/>
    <cellStyle name="60% - 强调文字颜色 3 2 2 4" xfId="2766"/>
    <cellStyle name="60% - 强调文字颜色 3 2 3" xfId="2767"/>
    <cellStyle name="超级链接 4" xfId="2768"/>
    <cellStyle name="60% - 强调文字颜色 3 2 3 2" xfId="2769"/>
    <cellStyle name="超级链接 5" xfId="2770"/>
    <cellStyle name="60% - 强调文字颜色 3 2 3 3" xfId="2771"/>
    <cellStyle name="常规 13_2015财政决算公开" xfId="2772"/>
    <cellStyle name="60% - 强调文字颜色 3 2 3 3 2" xfId="2773"/>
    <cellStyle name="60% - 强调文字颜色 3 2 3 4" xfId="2774"/>
    <cellStyle name="60% - 强调文字颜色 3 2 3 5" xfId="2775"/>
    <cellStyle name="60% - 强调文字颜色 3 2_2015财政决算公开" xfId="2776"/>
    <cellStyle name="60% - 强调文字颜色 3 3 2 2" xfId="2777"/>
    <cellStyle name="60% - 强调文字颜色 3 3 2 2 2" xfId="2778"/>
    <cellStyle name="60% - 强调文字颜色 3 3 2 2 2 2" xfId="2779"/>
    <cellStyle name="常规 2 5" xfId="2780"/>
    <cellStyle name="60% - 强调文字颜色 3 3 2 3" xfId="2781"/>
    <cellStyle name="60% - 强调文字颜色 3 3 2 3 2" xfId="2782"/>
    <cellStyle name="60% - 强调文字颜色 3 3 2 4" xfId="2783"/>
    <cellStyle name="60% - 强调文字颜色 3 3 3" xfId="2784"/>
    <cellStyle name="60% - 强调文字颜色 3 3 3 2" xfId="2785"/>
    <cellStyle name="60% - 强调文字颜色 3 3 3 3" xfId="2786"/>
    <cellStyle name="60% - 强调文字颜色 3 4 2" xfId="2787"/>
    <cellStyle name="60% - 强调文字颜色 3 4 2 2" xfId="2788"/>
    <cellStyle name="60% - 强调文字颜色 3 4 2 2 2" xfId="2789"/>
    <cellStyle name="货币 2 2 2 4 4" xfId="2790"/>
    <cellStyle name="链接单元格 2" xfId="2791"/>
    <cellStyle name="60% - 强调文字颜色 3 4 2 3" xfId="2792"/>
    <cellStyle name="60% - 强调文字颜色 3 4 3" xfId="2793"/>
    <cellStyle name="60% - 强调文字颜色 3 4 3 2" xfId="2794"/>
    <cellStyle name="标题 1 2 3 2 2" xfId="2795"/>
    <cellStyle name="60% - 强调文字颜色 3 5" xfId="2796"/>
    <cellStyle name="60% - 强调文字颜色 3 5 2" xfId="2797"/>
    <cellStyle name="60% - 强调文字颜色 3 5 2 2" xfId="2798"/>
    <cellStyle name="超级链接" xfId="2799"/>
    <cellStyle name="60% - 强调文字颜色 3 5 2 2 2" xfId="2800"/>
    <cellStyle name="常规 2 3 10" xfId="2801"/>
    <cellStyle name="60% - 强调文字颜色 3 5 2 3" xfId="2802"/>
    <cellStyle name="60% - 强调文字颜色 3 5 3" xfId="2803"/>
    <cellStyle name="60% - 强调文字颜色 3 5 3 2" xfId="2804"/>
    <cellStyle name="货币 3 6 2 2" xfId="2805"/>
    <cellStyle name="60% - 强调文字颜色 3 5 4" xfId="2806"/>
    <cellStyle name="60% - 强调文字颜色 3 6" xfId="2807"/>
    <cellStyle name="60% - 强调文字颜色 3 6 2" xfId="2808"/>
    <cellStyle name="60% - 强调文字颜色 3 6 2 2" xfId="2809"/>
    <cellStyle name="60% - 强调文字颜色 3 6 3" xfId="2810"/>
    <cellStyle name="60% - 强调文字颜色 3 7" xfId="2811"/>
    <cellStyle name="60% - 强调文字颜色 3 7 2" xfId="2812"/>
    <cellStyle name="60% - 强调文字颜色 3 8" xfId="2813"/>
    <cellStyle name="60% - 强调文字颜色 3 9" xfId="2814"/>
    <cellStyle name="60% - 强调文字颜色 4 2" xfId="2815"/>
    <cellStyle name="60% - 强调文字颜色 4 2 3 5" xfId="2816"/>
    <cellStyle name="强调文字颜色 1 2 2 3" xfId="2817"/>
    <cellStyle name="60% - 强调文字颜色 4 2_2015财政决算公开" xfId="2818"/>
    <cellStyle name="常规 15" xfId="2819"/>
    <cellStyle name="常规 20" xfId="2820"/>
    <cellStyle name="60% - 强调文字颜色 4 3 2" xfId="2821"/>
    <cellStyle name="百分比 2 6" xfId="2822"/>
    <cellStyle name="常规 15 2" xfId="2823"/>
    <cellStyle name="常规 20 2" xfId="2824"/>
    <cellStyle name="60% - 强调文字颜色 4 3 2 2" xfId="2825"/>
    <cellStyle name="常规 15 2 2" xfId="2826"/>
    <cellStyle name="常规 20 2 2" xfId="2827"/>
    <cellStyle name="60% - 强调文字颜色 4 3 2 2 2" xfId="2828"/>
    <cellStyle name="60% - 强调文字颜色 4 3 2 2 2 2" xfId="2829"/>
    <cellStyle name="60% - 强调文字颜色 6 2 4 3" xfId="2830"/>
    <cellStyle name="常规 5 2 2 2 2" xfId="2831"/>
    <cellStyle name="常规 15 3" xfId="2832"/>
    <cellStyle name="常规 20 3" xfId="2833"/>
    <cellStyle name="60% - 强调文字颜色 4 3 2 3" xfId="2834"/>
    <cellStyle name="常规 15 3 2" xfId="2835"/>
    <cellStyle name="60% - 强调文字颜色 4 3 2 3 2" xfId="2836"/>
    <cellStyle name="货币 2 3 7 2" xfId="2837"/>
    <cellStyle name="常规 15 4" xfId="2838"/>
    <cellStyle name="60% - 强调文字颜色 4 3 2 4" xfId="2839"/>
    <cellStyle name="检查单元格 2 2 2" xfId="2840"/>
    <cellStyle name="常规 16" xfId="2841"/>
    <cellStyle name="常规 21" xfId="2842"/>
    <cellStyle name="60% - 强调文字颜色 4 3 3" xfId="2843"/>
    <cellStyle name="检查单元格 2 2 2 2" xfId="2844"/>
    <cellStyle name="百分比 3 6" xfId="2845"/>
    <cellStyle name="常规 16 2" xfId="2846"/>
    <cellStyle name="常规 21 2" xfId="2847"/>
    <cellStyle name="60% - 强调文字颜色 4 3 3 2" xfId="2848"/>
    <cellStyle name="检查单元格 2 2 2 2 2" xfId="2849"/>
    <cellStyle name="标题 8" xfId="2850"/>
    <cellStyle name="常规 16 2 2" xfId="2851"/>
    <cellStyle name="常规 21 2 2" xfId="2852"/>
    <cellStyle name="60% - 强调文字颜色 4 3 3 2 2" xfId="2853"/>
    <cellStyle name="检查单元格 2 2 2 3" xfId="2854"/>
    <cellStyle name="常规 5 2 2 3 2" xfId="2855"/>
    <cellStyle name="常规 16 3" xfId="2856"/>
    <cellStyle name="常规 21 3" xfId="2857"/>
    <cellStyle name="60% - 强调文字颜色 4 3 3 3" xfId="2858"/>
    <cellStyle name="检查单元格 2 2 3 2" xfId="2859"/>
    <cellStyle name="常规 17 2" xfId="2860"/>
    <cellStyle name="常规 22 2" xfId="2861"/>
    <cellStyle name="60% - 强调文字颜色 4 3 4 2" xfId="2862"/>
    <cellStyle name="常规 2 4 2 7 2" xfId="2863"/>
    <cellStyle name="60% - 强调文字颜色 4 4" xfId="2864"/>
    <cellStyle name="常规 65" xfId="2865"/>
    <cellStyle name="常规 70" xfId="2866"/>
    <cellStyle name="60% - 强调文字颜色 4 4 2" xfId="2867"/>
    <cellStyle name="检查单元格 2 3 2" xfId="2868"/>
    <cellStyle name="常规 66" xfId="2869"/>
    <cellStyle name="常规 71" xfId="2870"/>
    <cellStyle name="60% - 强调文字颜色 4 4 3" xfId="2871"/>
    <cellStyle name="差_全国友协2010年度中央部门决算（草案）" xfId="2872"/>
    <cellStyle name="检查单元格 2 3 3" xfId="2873"/>
    <cellStyle name="常规 67" xfId="2874"/>
    <cellStyle name="常规 72" xfId="2875"/>
    <cellStyle name="60% - 强调文字颜色 4 4 4" xfId="2876"/>
    <cellStyle name="计算 2 4 2 2" xfId="2877"/>
    <cellStyle name="60% - 强调文字颜色 4 5" xfId="2878"/>
    <cellStyle name="60% - 强调文字颜色 4 5 2" xfId="2879"/>
    <cellStyle name="检查单元格 2 4 2" xfId="2880"/>
    <cellStyle name="60% - 强调文字颜色 4 5 3" xfId="2881"/>
    <cellStyle name="检查单元格 2 4 2 2" xfId="2882"/>
    <cellStyle name="60% - 强调文字颜色 4 5 3 2" xfId="2883"/>
    <cellStyle name="检查单元格 2 4 3" xfId="2884"/>
    <cellStyle name="60% - 强调文字颜色 4 5 4" xfId="2885"/>
    <cellStyle name="60% - 强调文字颜色 4 6" xfId="2886"/>
    <cellStyle name="超级链接 2 4" xfId="2887"/>
    <cellStyle name="60% - 强调文字颜色 4 6 2" xfId="2888"/>
    <cellStyle name="60% - 强调文字颜色 4 6 2 2" xfId="2889"/>
    <cellStyle name="检查单元格 2 5 2" xfId="2890"/>
    <cellStyle name="60% - 强调文字颜色 4 6 3" xfId="2891"/>
    <cellStyle name="60% - 强调文字颜色 4 7" xfId="2892"/>
    <cellStyle name="60% - 强调文字颜色 4 7 2" xfId="2893"/>
    <cellStyle name="60% - 强调文字颜色 4 8" xfId="2894"/>
    <cellStyle name="60% - 强调文字颜色 4 9" xfId="2895"/>
    <cellStyle name="60% - 强调文字颜色 5 2" xfId="2896"/>
    <cellStyle name="60% - 强调文字颜色 5 2 2" xfId="2897"/>
    <cellStyle name="60% - 强调文字颜色 5 2 2 2" xfId="2898"/>
    <cellStyle name="常规 14 5" xfId="2899"/>
    <cellStyle name="60% - 强调文字颜色 5 2 2 2 2" xfId="2900"/>
    <cellStyle name="60% - 强调文字颜色 5 2 2 2 2 2" xfId="2901"/>
    <cellStyle name="常规 14 6" xfId="2902"/>
    <cellStyle name="60% - 强调文字颜色 5 2 2 2 3" xfId="2903"/>
    <cellStyle name="60% - 强调文字颜色 5 2 2 3" xfId="2904"/>
    <cellStyle name="常规 15 5" xfId="2905"/>
    <cellStyle name="60% - 强调文字颜色 5 2 2 3 2" xfId="2906"/>
    <cellStyle name="货币 3 2 7 2" xfId="2907"/>
    <cellStyle name="常规 28 2 2" xfId="2908"/>
    <cellStyle name="Fixed 2" xfId="2909"/>
    <cellStyle name="60% - 强调文字颜色 5 2 2 4" xfId="2910"/>
    <cellStyle name="60% - 强调文字颜色 5 2 3 2" xfId="2911"/>
    <cellStyle name="60% - 强调文字颜色 5 2 3 2 2" xfId="2912"/>
    <cellStyle name="后继超级链接 2 3" xfId="2913"/>
    <cellStyle name="60% - 强调文字颜色 5 2 3 2 2 2" xfId="2914"/>
    <cellStyle name="60% - 强调文字颜色 5 2 3 2 3" xfId="2915"/>
    <cellStyle name="60% - 强调文字颜色 5 2 3 3" xfId="2916"/>
    <cellStyle name="60% - 强调文字颜色 5 2 3 4" xfId="2917"/>
    <cellStyle name="60% - 强调文字颜色 5 2 4 2" xfId="2918"/>
    <cellStyle name="货币 2 11" xfId="2919"/>
    <cellStyle name="60% - 强调文字颜色 5 2 4 2 2" xfId="2920"/>
    <cellStyle name="60% - 强调文字颜色 5 2 4 3" xfId="2921"/>
    <cellStyle name="解释性文本 2 2 2" xfId="2922"/>
    <cellStyle name="60% - 强调文字颜色 5 2 5" xfId="2923"/>
    <cellStyle name="解释性文本 2 2 2 2" xfId="2924"/>
    <cellStyle name="60% - 强调文字颜色 5 2 5 2" xfId="2925"/>
    <cellStyle name="解释性文本 2 2 3" xfId="2926"/>
    <cellStyle name="60% - 强调文字颜色 5 2 6" xfId="2927"/>
    <cellStyle name="60% - 强调文字颜色 5 2_2015财政决算公开" xfId="2928"/>
    <cellStyle name="60% - 强调文字颜色 5 3" xfId="2929"/>
    <cellStyle name="60% - 强调文字颜色 5 3 2" xfId="2930"/>
    <cellStyle name="60% - 强调文字颜色 5 3 2 2 2 2" xfId="2931"/>
    <cellStyle name="60% - 强调文字颜色 5 3 2 2 3" xfId="2932"/>
    <cellStyle name="常规 29 2 2" xfId="2933"/>
    <cellStyle name="60% - 强调文字颜色 5 3 2 4" xfId="2934"/>
    <cellStyle name="检查单元格 3 2 2" xfId="2935"/>
    <cellStyle name="60% - 强调文字颜色 5 3 3" xfId="2936"/>
    <cellStyle name="检查单元格 3 2 2 2 2" xfId="2937"/>
    <cellStyle name="60% - 强调文字颜色 5 3 3 2 2" xfId="2938"/>
    <cellStyle name="检查单元格 3 2 2 3" xfId="2939"/>
    <cellStyle name="60% - 强调文字颜色 5 3 3 3" xfId="2940"/>
    <cellStyle name="检查单元格 3 2 3" xfId="2941"/>
    <cellStyle name="60% - 强调文字颜色 5 3 4" xfId="2942"/>
    <cellStyle name="检查单元格 3 2 3 2" xfId="2943"/>
    <cellStyle name="60% - 强调文字颜色 5 3 4 2" xfId="2944"/>
    <cellStyle name="60% - 强调文字颜色 5 4" xfId="2945"/>
    <cellStyle name="60% - 强调文字颜色 5 4 2" xfId="2946"/>
    <cellStyle name="检查单元格 3 3 2" xfId="2947"/>
    <cellStyle name="60% - 强调文字颜色 5 4 3" xfId="2948"/>
    <cellStyle name="检查单元格 3 3 2 2" xfId="2949"/>
    <cellStyle name="标题 1 2 5" xfId="2950"/>
    <cellStyle name="60% - 强调文字颜色 5 4 3 2" xfId="2951"/>
    <cellStyle name="检查单元格 3 3 3" xfId="2952"/>
    <cellStyle name="60% - 强调文字颜色 5 4 4" xfId="2953"/>
    <cellStyle name="60% - 强调文字颜色 5 5" xfId="2954"/>
    <cellStyle name="60% - 强调文字颜色 5 5 2" xfId="2955"/>
    <cellStyle name="检查单元格 3 4 2" xfId="2956"/>
    <cellStyle name="60% - 强调文字颜色 5 5 3" xfId="2957"/>
    <cellStyle name="60% - 强调文字颜色 5 5 4" xfId="2958"/>
    <cellStyle name="60% - 强调文字颜色 5 6 2" xfId="2959"/>
    <cellStyle name="60% - 强调文字颜色 5 6 2 2" xfId="2960"/>
    <cellStyle name="60% - 强调文字颜色 5 6 3" xfId="2961"/>
    <cellStyle name="60% - 强调文字颜色 5 7" xfId="2962"/>
    <cellStyle name="60% - 强调文字颜色 5 7 2" xfId="2963"/>
    <cellStyle name="60% - 强调文字颜色 6 2" xfId="2964"/>
    <cellStyle name="60% - 强调文字颜色 6 2 2" xfId="2965"/>
    <cellStyle name="60% - 强调文字颜色 6 2 2 2" xfId="2966"/>
    <cellStyle name="60% - 强调文字颜色 6 2 2 2 2" xfId="2967"/>
    <cellStyle name="60% - 强调文字颜色 6 2 2 2 2 2" xfId="2968"/>
    <cellStyle name="60% - 强调文字颜色 6 2 2 2 3" xfId="2969"/>
    <cellStyle name="60% - 强调文字颜色 6 2 2 3" xfId="2970"/>
    <cellStyle name="60% - 强调文字颜色 6 2 2 3 2" xfId="2971"/>
    <cellStyle name="货币 4 2 7 2" xfId="2972"/>
    <cellStyle name="60% - 强调文字颜色 6 2 2 4" xfId="2973"/>
    <cellStyle name="60% - 强调文字颜色 6 2 3" xfId="2974"/>
    <cellStyle name="60% - 强调文字颜色 6 2 3 2" xfId="2975"/>
    <cellStyle name="60% - 强调文字颜色 6 2 3 2 2" xfId="2976"/>
    <cellStyle name="标题 1 2_2015财政决算公开" xfId="2977"/>
    <cellStyle name="60% - 强调文字颜色 6 2 3 2 2 2" xfId="2978"/>
    <cellStyle name="60% - 强调文字颜色 6 2 3 2 3" xfId="2979"/>
    <cellStyle name="60% - 强调文字颜色 6 2 3 3" xfId="2980"/>
    <cellStyle name="60% - 强调文字颜色 6 2 3 4" xfId="2981"/>
    <cellStyle name="60% - 强调文字颜色 6 2 3 5" xfId="2982"/>
    <cellStyle name="60% - 强调文字颜色 6 2 4 2" xfId="2983"/>
    <cellStyle name="汇总 4 3" xfId="2984"/>
    <cellStyle name="60% - 强调文字颜色 6 2 4 2 2" xfId="2985"/>
    <cellStyle name="解释性文本 3 2 2" xfId="2986"/>
    <cellStyle name="60% - 强调文字颜色 6 2 5" xfId="2987"/>
    <cellStyle name="解释性文本 3 2 3" xfId="2988"/>
    <cellStyle name="60% - 强调文字颜色 6 2 6" xfId="2989"/>
    <cellStyle name="60% - 强调文字颜色 6 3" xfId="2990"/>
    <cellStyle name="60% - 强调文字颜色 6 3 2" xfId="2991"/>
    <cellStyle name="60% - 强调文字颜色 6 3 2 4" xfId="2992"/>
    <cellStyle name="检查单元格 4 2 2" xfId="2993"/>
    <cellStyle name="60% - 强调文字颜色 6 3 3" xfId="2994"/>
    <cellStyle name="常规 4 2 2 9" xfId="2995"/>
    <cellStyle name="60% - 强调文字颜色 6 3 3 2 2" xfId="2996"/>
    <cellStyle name="60% - 强调文字颜色 6 3 3 3" xfId="2997"/>
    <cellStyle name="检查单元格 4 2 3" xfId="2998"/>
    <cellStyle name="60% - 强调文字颜色 6 3 4" xfId="2999"/>
    <cellStyle name="60% - 强调文字颜色 6 3 4 2" xfId="3000"/>
    <cellStyle name="解释性文本 3 3 2" xfId="3001"/>
    <cellStyle name="60% - 强调文字颜色 6 3 5" xfId="3002"/>
    <cellStyle name="百分比 3 2 2" xfId="3003"/>
    <cellStyle name="60% - 强调文字颜色 6 4" xfId="3004"/>
    <cellStyle name="百分比 3 2 2 2" xfId="3005"/>
    <cellStyle name="60% - 强调文字颜色 6 4 2" xfId="3006"/>
    <cellStyle name="检查单元格 4 3 2" xfId="3007"/>
    <cellStyle name="百分比 3 2 2 3" xfId="3008"/>
    <cellStyle name="60% - 强调文字颜色 6 4 3" xfId="3009"/>
    <cellStyle name="60% - 强调文字颜色 6 4 3 2" xfId="3010"/>
    <cellStyle name="60% - 强调文字颜色 6 4 4" xfId="3011"/>
    <cellStyle name="百分比 3 2 3" xfId="3012"/>
    <cellStyle name="60% - 强调文字颜色 6 5" xfId="3013"/>
    <cellStyle name="Header1" xfId="3014"/>
    <cellStyle name="60% - 强调文字颜色 6 5 2 2 2" xfId="3015"/>
    <cellStyle name="60% - 强调文字颜色 6 5 2 3" xfId="3016"/>
    <cellStyle name="60% - 强调文字颜色 6 5 3 2" xfId="3017"/>
    <cellStyle name="60% - 强调文字颜色 6 5 4" xfId="3018"/>
    <cellStyle name="常规 3 2 4 2 2" xfId="3019"/>
    <cellStyle name="百分比 3 2 4" xfId="3020"/>
    <cellStyle name="60% - 强调文字颜色 6 6" xfId="3021"/>
    <cellStyle name="常规 2 2 3 8" xfId="3022"/>
    <cellStyle name="60% - 强调文字颜色 6 6 2" xfId="3023"/>
    <cellStyle name="60% - 强调文字颜色 6 6 3" xfId="3024"/>
    <cellStyle name="60% - 强调文字颜色 6 7" xfId="3025"/>
    <cellStyle name="常规 12 2 2 2 2" xfId="3026"/>
    <cellStyle name="60% - 强调文字颜色 6 8" xfId="3027"/>
    <cellStyle name="60% - 着色 1" xfId="3028"/>
    <cellStyle name="60% - 着色 1 2" xfId="3029"/>
    <cellStyle name="60% - 着色 2" xfId="3030"/>
    <cellStyle name="常规 2 2 11" xfId="3031"/>
    <cellStyle name="60% - 着色 2 2" xfId="3032"/>
    <cellStyle name="60% - 着色 3" xfId="3033"/>
    <cellStyle name="60% - 着色 3 2" xfId="3034"/>
    <cellStyle name="60% - 着色 4" xfId="3035"/>
    <cellStyle name="60% - 着色 5" xfId="3036"/>
    <cellStyle name="适中 3 2 2 2" xfId="3037"/>
    <cellStyle name="60% - 着色 6" xfId="3038"/>
    <cellStyle name="Calc Currency (0)" xfId="3039"/>
    <cellStyle name="常规 3 6 2" xfId="3040"/>
    <cellStyle name="Comma [0] 2" xfId="3041"/>
    <cellStyle name="comma zerodec" xfId="3042"/>
    <cellStyle name="常规 2 2" xfId="3043"/>
    <cellStyle name="Comma_1995" xfId="3044"/>
    <cellStyle name="Currency [0]" xfId="3045"/>
    <cellStyle name="Currency [0] 2" xfId="3046"/>
    <cellStyle name="计算 6 2 2" xfId="3047"/>
    <cellStyle name="Currency1 2" xfId="3048"/>
    <cellStyle name="计算 5 2 3" xfId="3049"/>
    <cellStyle name="Date" xfId="3050"/>
    <cellStyle name="Date 2" xfId="3051"/>
    <cellStyle name="货币 3 2 4 4 2" xfId="3052"/>
    <cellStyle name="Dollar (zero dec)" xfId="3053"/>
    <cellStyle name="Dollar (zero dec) 2" xfId="3054"/>
    <cellStyle name="货币 3 2 7" xfId="3055"/>
    <cellStyle name="常规 28 2" xfId="3056"/>
    <cellStyle name="常规 33 2" xfId="3057"/>
    <cellStyle name="Fixed" xfId="3058"/>
    <cellStyle name="Header1 2" xfId="3059"/>
    <cellStyle name="强调文字颜色 5 2 3" xfId="3060"/>
    <cellStyle name="标题 5 2 3_2015财政决算公开" xfId="3061"/>
    <cellStyle name="Header2" xfId="3062"/>
    <cellStyle name="Header2 2" xfId="3063"/>
    <cellStyle name="HEADING1 2" xfId="3064"/>
    <cellStyle name="HEADING2" xfId="3065"/>
    <cellStyle name="HEADING2 2" xfId="3066"/>
    <cellStyle name="Normal_#10-Headcount" xfId="3067"/>
    <cellStyle name="常规 2 3 2 9" xfId="3068"/>
    <cellStyle name="Total" xfId="3069"/>
    <cellStyle name="表标题 3" xfId="3070"/>
    <cellStyle name="标题 3 2_2015财政决算公开" xfId="3071"/>
    <cellStyle name="Total 2" xfId="3072"/>
    <cellStyle name="检查单元格 6 3" xfId="3073"/>
    <cellStyle name="常规 2 5 2 2 3" xfId="3074"/>
    <cellStyle name="常规 10 3_2015财政决算公开" xfId="3075"/>
    <cellStyle name="百分比 2" xfId="3076"/>
    <cellStyle name="百分比 2 2 2" xfId="3077"/>
    <cellStyle name="百分比 2 2 2 2" xfId="3078"/>
    <cellStyle name="百分比 2 2 2 3" xfId="3079"/>
    <cellStyle name="百分比 2 2 2 3 2" xfId="3080"/>
    <cellStyle name="百分比 2 2 3" xfId="3081"/>
    <cellStyle name="百分比 2 2 3 2" xfId="3082"/>
    <cellStyle name="百分比 2 2 3 2 2" xfId="3083"/>
    <cellStyle name="百分比 2 2 3 3" xfId="3084"/>
    <cellStyle name="常规 3 2 3 2 2" xfId="3085"/>
    <cellStyle name="百分比 2 2 4" xfId="3086"/>
    <cellStyle name="百分比 2 2 5" xfId="3087"/>
    <cellStyle name="百分比 2 3 2" xfId="3088"/>
    <cellStyle name="百分比 2 3 2 2" xfId="3089"/>
    <cellStyle name="百分比 2 3 2 2 2" xfId="3090"/>
    <cellStyle name="百分比 2 3 2 3" xfId="3091"/>
    <cellStyle name="百分比 2 3 3" xfId="3092"/>
    <cellStyle name="百分比 2 3 3 2" xfId="3093"/>
    <cellStyle name="常规 3 2 3 3 2" xfId="3094"/>
    <cellStyle name="百分比 2 3 4" xfId="3095"/>
    <cellStyle name="差 2 4 2" xfId="3096"/>
    <cellStyle name="百分比 2 4" xfId="3097"/>
    <cellStyle name="百分比 2 4 2" xfId="3098"/>
    <cellStyle name="百分比 2 4 2 2" xfId="3099"/>
    <cellStyle name="百分比 2 5" xfId="3100"/>
    <cellStyle name="百分比 2 5 2" xfId="3101"/>
    <cellStyle name="百分比 3" xfId="3102"/>
    <cellStyle name="常规 2 4 2 9" xfId="3103"/>
    <cellStyle name="百分比 3 2" xfId="3104"/>
    <cellStyle name="百分比 3 3 2" xfId="3105"/>
    <cellStyle name="百分比 3 3 2 2" xfId="3106"/>
    <cellStyle name="百分比 3 3 3" xfId="3107"/>
    <cellStyle name="百分比 3 4" xfId="3108"/>
    <cellStyle name="百分比 3 4 2" xfId="3109"/>
    <cellStyle name="百分比 3 5" xfId="3110"/>
    <cellStyle name="常规 2 2 6" xfId="3111"/>
    <cellStyle name="百分比 4 2" xfId="3112"/>
    <cellStyle name="常规 2 2 6 2" xfId="3113"/>
    <cellStyle name="百分比 4 2 2" xfId="3114"/>
    <cellStyle name="千位分隔 3 2 3 4" xfId="3115"/>
    <cellStyle name="常规 2 2 6 2 2" xfId="3116"/>
    <cellStyle name="百分比 4 2 2 2" xfId="3117"/>
    <cellStyle name="百分比 4 2 2 2 2" xfId="3118"/>
    <cellStyle name="小数" xfId="3119"/>
    <cellStyle name="百分比 4 2 2 3" xfId="3120"/>
    <cellStyle name="常规 2 2 6 3" xfId="3121"/>
    <cellStyle name="百分比 4 2 3" xfId="3122"/>
    <cellStyle name="千位分隔 3 2 4 4" xfId="3123"/>
    <cellStyle name="常规 2 2 6 3 2" xfId="3124"/>
    <cellStyle name="百分比 4 2 3 2" xfId="3125"/>
    <cellStyle name="常规 2 2 7" xfId="3126"/>
    <cellStyle name="百分比 4 3" xfId="3127"/>
    <cellStyle name="汇总 3" xfId="3128"/>
    <cellStyle name="常规 2 2 7 2" xfId="3129"/>
    <cellStyle name="百分比 4 3 2" xfId="3130"/>
    <cellStyle name="汇总 3 2" xfId="3131"/>
    <cellStyle name="常规 2 2 7 2 2" xfId="3132"/>
    <cellStyle name="百分比 4 3 2 2" xfId="3133"/>
    <cellStyle name="常规 2 2 8" xfId="3134"/>
    <cellStyle name="百分比 4 4" xfId="3135"/>
    <cellStyle name="常规 2 2 8 2" xfId="3136"/>
    <cellStyle name="百分比 4 4 2" xfId="3137"/>
    <cellStyle name="百分比 5" xfId="3138"/>
    <cellStyle name="强调文字颜色 1 2 3 2 2" xfId="3139"/>
    <cellStyle name="常规 2 3 6" xfId="3140"/>
    <cellStyle name="标题 5 2 2 3" xfId="3141"/>
    <cellStyle name="百分比 5 2" xfId="3142"/>
    <cellStyle name="强调文字颜色 1 2 3 2 2 2" xfId="3143"/>
    <cellStyle name="常规 2 3 6 2" xfId="3144"/>
    <cellStyle name="标题 5 2 2 3 2" xfId="3145"/>
    <cellStyle name="百分比 5 2 2" xfId="3146"/>
    <cellStyle name="千位分隔 4 2 3 4" xfId="3147"/>
    <cellStyle name="常规 2 3 6 2 2" xfId="3148"/>
    <cellStyle name="百分比 5 2 2 2" xfId="3149"/>
    <cellStyle name="百分比 5 2 2 2 2" xfId="3150"/>
    <cellStyle name="常规 2 3 6 3" xfId="3151"/>
    <cellStyle name="百分比 5 2 3" xfId="3152"/>
    <cellStyle name="常规 4 2 2 8" xfId="3153"/>
    <cellStyle name="千位分隔 4 2 4 4" xfId="3154"/>
    <cellStyle name="常规 2 3 6 3 2" xfId="3155"/>
    <cellStyle name="百分比 5 2 3 2" xfId="3156"/>
    <cellStyle name="强调文字颜色 1 2 3 2 3" xfId="3157"/>
    <cellStyle name="常规 2 3 7" xfId="3158"/>
    <cellStyle name="标题 5 2 2 4" xfId="3159"/>
    <cellStyle name="百分比 5 3" xfId="3160"/>
    <cellStyle name="常规 2 3 7 2" xfId="3161"/>
    <cellStyle name="百分比 5 3 2" xfId="3162"/>
    <cellStyle name="百分比 5 3 2 2" xfId="3163"/>
    <cellStyle name="百分比 5 3 3" xfId="3164"/>
    <cellStyle name="常规 2 3 8" xfId="3165"/>
    <cellStyle name="常规 2 3 4 2 2" xfId="3166"/>
    <cellStyle name="标题 5 2 2 5" xfId="3167"/>
    <cellStyle name="百分比 5 4" xfId="3168"/>
    <cellStyle name="常规 2 3 8 2" xfId="3169"/>
    <cellStyle name="百分比 5 4 2" xfId="3170"/>
    <cellStyle name="常规 2 3 9" xfId="3171"/>
    <cellStyle name="百分比 5 5" xfId="3172"/>
    <cellStyle name="常规 2 3 9 2" xfId="3173"/>
    <cellStyle name="百分比 5 5 2" xfId="3174"/>
    <cellStyle name="百分比 5 6" xfId="3175"/>
    <cellStyle name="常规 18 2" xfId="3176"/>
    <cellStyle name="常规 23 2" xfId="3177"/>
    <cellStyle name="百分比 6" xfId="3178"/>
    <cellStyle name="强调文字颜色 1 2 3 3 2" xfId="3179"/>
    <cellStyle name="常规 2 4 6" xfId="3180"/>
    <cellStyle name="标题 5 2 3 3" xfId="3181"/>
    <cellStyle name="百分比 6 2" xfId="3182"/>
    <cellStyle name="常规 2 4 6 2" xfId="3183"/>
    <cellStyle name="百分比 6 2 2" xfId="3184"/>
    <cellStyle name="标题 2 4 3" xfId="3185"/>
    <cellStyle name="常规 2 4 6 2 2" xfId="3186"/>
    <cellStyle name="百分比 6 2 2 2" xfId="3187"/>
    <cellStyle name="百分比 6 2 2 3" xfId="3188"/>
    <cellStyle name="常规 2 4 6 3" xfId="3189"/>
    <cellStyle name="百分比 6 2 3" xfId="3190"/>
    <cellStyle name="标题 2 5 3" xfId="3191"/>
    <cellStyle name="常规 2 4 6 3 2" xfId="3192"/>
    <cellStyle name="百分比 6 2 3 2" xfId="3193"/>
    <cellStyle name="常规 2 4 7" xfId="3194"/>
    <cellStyle name="标题 5 2 3 4" xfId="3195"/>
    <cellStyle name="百分比 6 3" xfId="3196"/>
    <cellStyle name="常规 2 4 7 2" xfId="3197"/>
    <cellStyle name="百分比 6 3 2" xfId="3198"/>
    <cellStyle name="标题 3 4 3" xfId="3199"/>
    <cellStyle name="百分比 6 3 2 2" xfId="3200"/>
    <cellStyle name="百分比 6 3 3" xfId="3201"/>
    <cellStyle name="常规 2 4 8" xfId="3202"/>
    <cellStyle name="常规 2 3 4 3 2" xfId="3203"/>
    <cellStyle name="百分比 6 4" xfId="3204"/>
    <cellStyle name="常规 2 4 8 2" xfId="3205"/>
    <cellStyle name="百分比 6 4 2" xfId="3206"/>
    <cellStyle name="常规 2 4 9" xfId="3207"/>
    <cellStyle name="百分比 6 5" xfId="3208"/>
    <cellStyle name="百分比 7" xfId="3209"/>
    <cellStyle name="常规 2 5 6" xfId="3210"/>
    <cellStyle name="百分比 7 2" xfId="3211"/>
    <cellStyle name="百分比 7 2 2" xfId="3212"/>
    <cellStyle name="百分比 7 2 2 2" xfId="3213"/>
    <cellStyle name="百分比 7 2 2 2 2" xfId="3214"/>
    <cellStyle name="百分比 7 2 2 3" xfId="3215"/>
    <cellStyle name="百分比 7 2 3" xfId="3216"/>
    <cellStyle name="百分比 7 2 3 2" xfId="3217"/>
    <cellStyle name="百分比 7 3" xfId="3218"/>
    <cellStyle name="百分比 7 3 2" xfId="3219"/>
    <cellStyle name="百分比 7 3 2 2" xfId="3220"/>
    <cellStyle name="百分比 7 3 3" xfId="3221"/>
    <cellStyle name="常规 2 3 4 4 2" xfId="3222"/>
    <cellStyle name="百分比 7 4" xfId="3223"/>
    <cellStyle name="百分比 7 4 2" xfId="3224"/>
    <cellStyle name="百分比 7 5" xfId="3225"/>
    <cellStyle name="百分比 8" xfId="3226"/>
    <cellStyle name="标题 1 2 2 2" xfId="3227"/>
    <cellStyle name="标题 1 2 2 2 2" xfId="3228"/>
    <cellStyle name="计算 2 3 2" xfId="3229"/>
    <cellStyle name="标题 1 2 2 3" xfId="3230"/>
    <cellStyle name="标题 1 2 3" xfId="3231"/>
    <cellStyle name="标题 1 2 3 2" xfId="3232"/>
    <cellStyle name="计算 2 4 2" xfId="3233"/>
    <cellStyle name="标题 1 2 3 3" xfId="3234"/>
    <cellStyle name="计算 2 4 3" xfId="3235"/>
    <cellStyle name="常规 5 6 4 2" xfId="3236"/>
    <cellStyle name="标题 1 2 3 4" xfId="3237"/>
    <cellStyle name="标题 1 2 4 2" xfId="3238"/>
    <cellStyle name="常规 2 2 2 4 5" xfId="3239"/>
    <cellStyle name="标题 1 3 2 2" xfId="3240"/>
    <cellStyle name="标题 1 3 2 2 2" xfId="3241"/>
    <cellStyle name="计算 3 3 2" xfId="3242"/>
    <cellStyle name="标题 1 3 2 3" xfId="3243"/>
    <cellStyle name="标题 1 3 3" xfId="3244"/>
    <cellStyle name="标题 1 3 3 2" xfId="3245"/>
    <cellStyle name="好_F00DC810C49E00C2E0430A3413167AE0" xfId="3246"/>
    <cellStyle name="标题 1 4" xfId="3247"/>
    <cellStyle name="常规 12 2 5" xfId="3248"/>
    <cellStyle name="标题 1 4 2" xfId="3249"/>
    <cellStyle name="标题 1 4 3" xfId="3250"/>
    <cellStyle name="常规 2 4 5 2 2" xfId="3251"/>
    <cellStyle name="标题 1 5" xfId="3252"/>
    <cellStyle name="标题 1 5 3" xfId="3253"/>
    <cellStyle name="常规 2 4 5 3 2" xfId="3254"/>
    <cellStyle name="常规 4 2 2 2 2 2" xfId="3255"/>
    <cellStyle name="标题 1 6" xfId="3256"/>
    <cellStyle name="标题 1 6 2" xfId="3257"/>
    <cellStyle name="标题 1 7" xfId="3258"/>
    <cellStyle name="标题 10" xfId="3259"/>
    <cellStyle name="标题 2 2" xfId="3260"/>
    <cellStyle name="标题 2 2 2 2" xfId="3261"/>
    <cellStyle name="差_5.中央部门决算（草案)-1" xfId="3262"/>
    <cellStyle name="标题 2 2 2 2 2" xfId="3263"/>
    <cellStyle name="标题 2 2 2 3" xfId="3264"/>
    <cellStyle name="标题 2 2 3" xfId="3265"/>
    <cellStyle name="货币 2 6" xfId="3266"/>
    <cellStyle name="标题 2 2 3 2" xfId="3267"/>
    <cellStyle name="货币 2 7" xfId="3268"/>
    <cellStyle name="标题 2 2 3 3" xfId="3269"/>
    <cellStyle name="货币 2 8" xfId="3270"/>
    <cellStyle name="常规 4 2 2 4 4 2" xfId="3271"/>
    <cellStyle name="标题 2 2 3 4" xfId="3272"/>
    <cellStyle name="标题 2 3" xfId="3273"/>
    <cellStyle name="常规 2 3 2 4 5" xfId="3274"/>
    <cellStyle name="标题 2 3 2 2" xfId="3275"/>
    <cellStyle name="标题 2 3 2 2 2" xfId="3276"/>
    <cellStyle name="标题 2 3 2 3" xfId="3277"/>
    <cellStyle name="标题 2 3 3" xfId="3278"/>
    <cellStyle name="标题 2 3 3 2" xfId="3279"/>
    <cellStyle name="标题 2 3 4" xfId="3280"/>
    <cellStyle name="标题 2 4" xfId="3281"/>
    <cellStyle name="常规 13 2 5" xfId="3282"/>
    <cellStyle name="标题 2 4 2" xfId="3283"/>
    <cellStyle name="标题 2 5" xfId="3284"/>
    <cellStyle name="常规 4 2 2 2 3 2" xfId="3285"/>
    <cellStyle name="标题 2 6" xfId="3286"/>
    <cellStyle name="标题 2 6 2" xfId="3287"/>
    <cellStyle name="标题 2 7" xfId="3288"/>
    <cellStyle name="标题 3 2" xfId="3289"/>
    <cellStyle name="好 5" xfId="3290"/>
    <cellStyle name="标题 3 2 2" xfId="3291"/>
    <cellStyle name="后继超级链接 4" xfId="3292"/>
    <cellStyle name="好 5 2" xfId="3293"/>
    <cellStyle name="常规 57" xfId="3294"/>
    <cellStyle name="常规 62" xfId="3295"/>
    <cellStyle name="标题 3 2 2 2" xfId="3296"/>
    <cellStyle name="后继超级链接 5" xfId="3297"/>
    <cellStyle name="好 5 3" xfId="3298"/>
    <cellStyle name="常规 58" xfId="3299"/>
    <cellStyle name="常规 63" xfId="3300"/>
    <cellStyle name="标题 3 2 2 3" xfId="3301"/>
    <cellStyle name="好 6" xfId="3302"/>
    <cellStyle name="标题 3 2 3" xfId="3303"/>
    <cellStyle name="好 6 3" xfId="3304"/>
    <cellStyle name="标题 3 2 3 3" xfId="3305"/>
    <cellStyle name="标题 3 2 3 4" xfId="3306"/>
    <cellStyle name="好 7" xfId="3307"/>
    <cellStyle name="标题 3 2 4" xfId="3308"/>
    <cellStyle name="好 7 2" xfId="3309"/>
    <cellStyle name="标题 3 2 4 2" xfId="3310"/>
    <cellStyle name="好 8" xfId="3311"/>
    <cellStyle name="标题 3 2 5" xfId="3312"/>
    <cellStyle name="标题 3 3" xfId="3313"/>
    <cellStyle name="标题 3 3 2" xfId="3314"/>
    <cellStyle name="标题 3 3 3" xfId="3315"/>
    <cellStyle name="标题 3 3 4" xfId="3316"/>
    <cellStyle name="标题 3 4" xfId="3317"/>
    <cellStyle name="标题 3 4 2" xfId="3318"/>
    <cellStyle name="标题 3 5" xfId="3319"/>
    <cellStyle name="标题 3 5 2" xfId="3320"/>
    <cellStyle name="烹拳_laroux" xfId="3321"/>
    <cellStyle name="标题 3 5 3" xfId="3322"/>
    <cellStyle name="常规 4 2 2 2 4 2" xfId="3323"/>
    <cellStyle name="标题 3 6" xfId="3324"/>
    <cellStyle name="标题 3 6 2" xfId="3325"/>
    <cellStyle name="标题 3 7" xfId="3326"/>
    <cellStyle name="标题 3 8" xfId="3327"/>
    <cellStyle name="标题 4 2 2" xfId="3328"/>
    <cellStyle name="标题 4 2 2 2" xfId="3329"/>
    <cellStyle name="标题 4 2 2 2 2" xfId="3330"/>
    <cellStyle name="标题 4 2 2 3" xfId="3331"/>
    <cellStyle name="标题 4 2 3" xfId="3332"/>
    <cellStyle name="标题 4 2 3 2" xfId="3333"/>
    <cellStyle name="标题 4 2 3 2 2" xfId="3334"/>
    <cellStyle name="标题 4 2 3 3" xfId="3335"/>
    <cellStyle name="标题 4 2 4" xfId="3336"/>
    <cellStyle name="标题 4 2 4 2" xfId="3337"/>
    <cellStyle name="标题 4 2 5" xfId="3338"/>
    <cellStyle name="标题 4 2_2015财政决算公开" xfId="3339"/>
    <cellStyle name="标题 4 3" xfId="3340"/>
    <cellStyle name="标题 4 3 2" xfId="3341"/>
    <cellStyle name="好 2 2 2 3" xfId="3342"/>
    <cellStyle name="标题 4 3 2 2" xfId="3343"/>
    <cellStyle name="常规 4 2 6" xfId="3344"/>
    <cellStyle name="标题 4 3 2 2 2" xfId="3345"/>
    <cellStyle name="标题 4 3 2 3" xfId="3346"/>
    <cellStyle name="标题 4 3 3" xfId="3347"/>
    <cellStyle name="标题 4 3 3 2" xfId="3348"/>
    <cellStyle name="常规 2 2_2015财政决算公开" xfId="3349"/>
    <cellStyle name="标题 4 3 4" xfId="3350"/>
    <cellStyle name="标题 5 2 2" xfId="3351"/>
    <cellStyle name="常规 2 3 5" xfId="3352"/>
    <cellStyle name="标题 5 2 2 2" xfId="3353"/>
    <cellStyle name="常规 2 3 5 2" xfId="3354"/>
    <cellStyle name="标题 5 2 2 2 2" xfId="3355"/>
    <cellStyle name="常规 2 3 5 3" xfId="3356"/>
    <cellStyle name="标题 5 2 2 2 3" xfId="3357"/>
    <cellStyle name="标题 5 2 2 2_2015财政决算公开" xfId="3358"/>
    <cellStyle name="常规 2 3 3 4 2" xfId="3359"/>
    <cellStyle name="标题 5 2 2_2015财政决算公开" xfId="3360"/>
    <cellStyle name="标题 5 2 3" xfId="3361"/>
    <cellStyle name="常规 2 4 5" xfId="3362"/>
    <cellStyle name="标题 5 2 3 2" xfId="3363"/>
    <cellStyle name="常规 2 4 5 2" xfId="3364"/>
    <cellStyle name="标题 5 2 3 2 2" xfId="3365"/>
    <cellStyle name="标题 5 2 4" xfId="3366"/>
    <cellStyle name="标题 5 2 5" xfId="3367"/>
    <cellStyle name="标题 5 2 6" xfId="3368"/>
    <cellStyle name="标题 5 3" xfId="3369"/>
    <cellStyle name="标题 5 3 5" xfId="3370"/>
    <cellStyle name="链接单元格 6" xfId="3371"/>
    <cellStyle name="标题 5 3_2015财政决算公开" xfId="3372"/>
    <cellStyle name="标题 5_2015财政决算公开" xfId="3373"/>
    <cellStyle name="标题 6 2" xfId="3374"/>
    <cellStyle name="标题 7" xfId="3375"/>
    <cellStyle name="标题 7 2" xfId="3376"/>
    <cellStyle name="标题 9" xfId="3377"/>
    <cellStyle name="超级链接 2 2 2 2" xfId="3378"/>
    <cellStyle name="表标题" xfId="3379"/>
    <cellStyle name="表标题 2" xfId="3380"/>
    <cellStyle name="表标题 2 2" xfId="3381"/>
    <cellStyle name="表标题 2 2 2 2" xfId="3382"/>
    <cellStyle name="表标题 2 2 3" xfId="3383"/>
    <cellStyle name="表标题 2 3" xfId="3384"/>
    <cellStyle name="表标题 2 4" xfId="3385"/>
    <cellStyle name="表标题 3 2" xfId="3386"/>
    <cellStyle name="表标题 3 3" xfId="3387"/>
    <cellStyle name="表标题 4" xfId="3388"/>
    <cellStyle name="表标题 4 2" xfId="3389"/>
    <cellStyle name="解释性文本 5" xfId="3390"/>
    <cellStyle name="差 2" xfId="3391"/>
    <cellStyle name="解释性文本 5 2" xfId="3392"/>
    <cellStyle name="差 2 2" xfId="3393"/>
    <cellStyle name="差 2 4" xfId="3394"/>
    <cellStyle name="差 2 5" xfId="3395"/>
    <cellStyle name="差 2_2015财政决算公开" xfId="3396"/>
    <cellStyle name="解释性文本 6" xfId="3397"/>
    <cellStyle name="差 3" xfId="3398"/>
    <cellStyle name="差 3 3" xfId="3399"/>
    <cellStyle name="差 3 4" xfId="3400"/>
    <cellStyle name="差 3 5" xfId="3401"/>
    <cellStyle name="差 4 2" xfId="3402"/>
    <cellStyle name="差 4 3" xfId="3403"/>
    <cellStyle name="差 4 4" xfId="3404"/>
    <cellStyle name="差 5" xfId="3405"/>
    <cellStyle name="差 5 2" xfId="3406"/>
    <cellStyle name="差 5 2 2" xfId="3407"/>
    <cellStyle name="差 5 2 2 2" xfId="3408"/>
    <cellStyle name="差 5 3" xfId="3409"/>
    <cellStyle name="差 5 3 2" xfId="3410"/>
    <cellStyle name="差 5 4" xfId="3411"/>
    <cellStyle name="差 6" xfId="3412"/>
    <cellStyle name="差 6 2" xfId="3413"/>
    <cellStyle name="差 6 2 2" xfId="3414"/>
    <cellStyle name="差 6 3" xfId="3415"/>
    <cellStyle name="差_出版署2010年度中央部门决算草案" xfId="3416"/>
    <cellStyle name="差_司法部2010年度中央部门决算（草案）报" xfId="3417"/>
    <cellStyle name="常规 10 2" xfId="3418"/>
    <cellStyle name="常规 10 2 2" xfId="3419"/>
    <cellStyle name="常规 10 2 2 3" xfId="3420"/>
    <cellStyle name="常规 10 2 2_2015财政决算公开" xfId="3421"/>
    <cellStyle name="常规 10 2 3 2" xfId="3422"/>
    <cellStyle name="强调文字颜色 1 3 2 2 2" xfId="3423"/>
    <cellStyle name="常规 10 2 4" xfId="3424"/>
    <cellStyle name="常规 10 3 2 2" xfId="3425"/>
    <cellStyle name="常规 10 3 3" xfId="3426"/>
    <cellStyle name="货币 2 3 2 2" xfId="3427"/>
    <cellStyle name="常规 10 4" xfId="3428"/>
    <cellStyle name="货币 2 3 2 2 2" xfId="3429"/>
    <cellStyle name="常规 10 4 2" xfId="3430"/>
    <cellStyle name="汇总 3 3 2" xfId="3431"/>
    <cellStyle name="货币 2 3 2 3" xfId="3432"/>
    <cellStyle name="常规 10 5" xfId="3433"/>
    <cellStyle name="警告文本 3 3 2" xfId="3434"/>
    <cellStyle name="货币 2 3 2 4" xfId="3435"/>
    <cellStyle name="常规 10 6" xfId="3436"/>
    <cellStyle name="常规 2 4 2 2 3 2" xfId="3437"/>
    <cellStyle name="常规 10_2015财政决算公开" xfId="3438"/>
    <cellStyle name="常规 11" xfId="3439"/>
    <cellStyle name="常规 11 2 2 2 2" xfId="3440"/>
    <cellStyle name="货币 4 7 2" xfId="3441"/>
    <cellStyle name="常规 11 2 2 3" xfId="3442"/>
    <cellStyle name="常规 11_报 预算   行政政法处(1)" xfId="3443"/>
    <cellStyle name="好 4 2" xfId="3444"/>
    <cellStyle name="常规 12" xfId="3445"/>
    <cellStyle name="常规 12 2 2 2 2 2" xfId="3446"/>
    <cellStyle name="检查单元格 2 3 5" xfId="3447"/>
    <cellStyle name="常规 69" xfId="3448"/>
    <cellStyle name="常规 74" xfId="3449"/>
    <cellStyle name="常规 12 2 2 2_2015财政决算公开" xfId="3450"/>
    <cellStyle name="常规 12 2 2 3" xfId="3451"/>
    <cellStyle name="常规 12 2 2 3 2" xfId="3452"/>
    <cellStyle name="常规 12 2 2 4" xfId="3453"/>
    <cellStyle name="常规 12 2 2 5" xfId="3454"/>
    <cellStyle name="常规 12 2 3 3" xfId="3455"/>
    <cellStyle name="常规 12 2 3_2015财政决算公开" xfId="3456"/>
    <cellStyle name="常规 12 2 4 2" xfId="3457"/>
    <cellStyle name="常规 12 4 2 2" xfId="3458"/>
    <cellStyle name="常规 12 4 3" xfId="3459"/>
    <cellStyle name="常规 2 3 2 3 3" xfId="3460"/>
    <cellStyle name="常规 12 4_2015财政决算公开" xfId="3461"/>
    <cellStyle name="货币 2 3 4 5" xfId="3462"/>
    <cellStyle name="常规 12 7" xfId="3463"/>
    <cellStyle name="常规 12_2015财政决算公开" xfId="3464"/>
    <cellStyle name="好 4 3" xfId="3465"/>
    <cellStyle name="常规 13" xfId="3466"/>
    <cellStyle name="货币 2 2 9 2" xfId="3467"/>
    <cellStyle name="常规 13 2 2 3" xfId="3468"/>
    <cellStyle name="常规 2 2 2 2 3 2 2" xfId="3469"/>
    <cellStyle name="常规 13 2 2_2015财政决算公开" xfId="3470"/>
    <cellStyle name="常规 14 2" xfId="3471"/>
    <cellStyle name="常规 14 2 2" xfId="3472"/>
    <cellStyle name="常规 14 3" xfId="3473"/>
    <cellStyle name="常规 14 3 2" xfId="3474"/>
    <cellStyle name="货币 2 3 6 2" xfId="3475"/>
    <cellStyle name="常规 14 4" xfId="3476"/>
    <cellStyle name="常规 14 4 2" xfId="3477"/>
    <cellStyle name="常规 14_2015财政决算公开" xfId="3478"/>
    <cellStyle name="常规 2 3 2 2 5 2" xfId="3479"/>
    <cellStyle name="常规 15_2015财政决算公开" xfId="3480"/>
    <cellStyle name="常规 16_2015财政决算公开" xfId="3481"/>
    <cellStyle name="常规 17 2 2" xfId="3482"/>
    <cellStyle name="常规 22 2 2" xfId="3483"/>
    <cellStyle name="常规 19" xfId="3484"/>
    <cellStyle name="常规 24" xfId="3485"/>
    <cellStyle name="常规 19 2" xfId="3486"/>
    <cellStyle name="常规 24 2" xfId="3487"/>
    <cellStyle name="常规 19 2 2" xfId="3488"/>
    <cellStyle name="常规 24 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 2 3 2 3 2" xfId="3607"/>
    <cellStyle name="常规 2 3 2 3 2 2" xfId="3608"/>
    <cellStyle name="常规 2 3 2 3 4" xfId="3609"/>
    <cellStyle name="常规 2 3 2 4 2 2" xfId="3610"/>
    <cellStyle name="常规 2 3 2 4 3" xfId="3611"/>
    <cellStyle name="常规 2 3 2 4 3 2" xfId="3612"/>
    <cellStyle name="常规 2 3 2 4 4" xfId="3613"/>
    <cellStyle name="常规 2 3 2 4 4 2" xfId="3614"/>
    <cellStyle name="常规 2 3 2 5 2" xfId="3615"/>
    <cellStyle name="常规 2 3 2 6" xfId="3616"/>
    <cellStyle name="常规 2 3 2 6 2" xfId="3617"/>
    <cellStyle name="常规 2 3 2 7" xfId="3618"/>
    <cellStyle name="常规 2 3 2 7 2" xfId="3619"/>
    <cellStyle name="常规 2 3 2 8" xfId="3620"/>
    <cellStyle name="常规 2 3 3 2 2" xfId="3621"/>
    <cellStyle name="常规 2 3 3 3" xfId="3622"/>
    <cellStyle name="常规 2 3 3 3 2" xfId="3623"/>
    <cellStyle name="常规 2 3 3 5" xfId="3624"/>
    <cellStyle name="常规 2 3 3 5 2" xfId="3625"/>
    <cellStyle name="常规 2 3 3 7" xfId="3626"/>
    <cellStyle name="常规 2 3 4" xfId="3627"/>
    <cellStyle name="常规 2 3 4 2" xfId="3628"/>
    <cellStyle name="常规 2 3 4 3" xfId="3629"/>
    <cellStyle name="常规 2 3 4 4" xfId="3630"/>
    <cellStyle name="常规 2 3 4 5" xfId="3631"/>
    <cellStyle name="常规 2 3 5 4" xfId="3632"/>
    <cellStyle name="常规 2 4" xfId="3633"/>
    <cellStyle name="常规 2 4 10 2" xfId="3634"/>
    <cellStyle name="常规 2 4 11" xfId="3635"/>
    <cellStyle name="常规 2 4 2" xfId="3636"/>
    <cellStyle name="常规 2 4 2 2" xfId="3637"/>
    <cellStyle name="常规 2 4 2 2 2" xfId="3638"/>
    <cellStyle name="常规 2 4 2 2 2 2" xfId="3639"/>
    <cellStyle name="常规 2 4 2 2 3" xfId="3640"/>
    <cellStyle name="常规 2 4 2 2 4" xfId="3641"/>
    <cellStyle name="常规 2 4 2 2 5 2" xfId="3642"/>
    <cellStyle name="常规 2 4 2 2 6" xfId="3643"/>
    <cellStyle name="常规 2 4 2 2 7" xfId="3644"/>
    <cellStyle name="常规 2 4 2 3" xfId="3645"/>
    <cellStyle name="输出 2 2 2 2 2" xfId="3646"/>
    <cellStyle name="常规 7 2 3 3" xfId="3647"/>
    <cellStyle name="常规 2 4 2 3 2 2" xfId="3648"/>
    <cellStyle name="常规 2 4 2 3 3 2" xfId="3649"/>
    <cellStyle name="常规 2 4 2 3 4" xfId="3650"/>
    <cellStyle name="常规 2 4 2 3 5" xfId="3651"/>
    <cellStyle name="常规 2 4 2 6" xfId="3652"/>
    <cellStyle name="常规 2 4 2 7" xfId="3653"/>
    <cellStyle name="常规 2 4 3 2 2" xfId="3654"/>
    <cellStyle name="常规 2 4 3 3" xfId="3655"/>
    <cellStyle name="常规 2 4 3 3 2" xfId="3656"/>
    <cellStyle name="常规 2 4 3 4 2" xfId="3657"/>
    <cellStyle name="常规 2 4 4 2" xfId="3658"/>
    <cellStyle name="常规 2 4 4 2 2" xfId="3659"/>
    <cellStyle name="常规 2 4 4 3" xfId="3660"/>
    <cellStyle name="常规 2 4 4 3 2" xfId="3661"/>
    <cellStyle name="常规 2 4 4 4" xfId="3662"/>
    <cellStyle name="常规 2 4 4 4 2" xfId="3663"/>
    <cellStyle name="常规 2 4 5 3" xfId="3664"/>
    <cellStyle name="常规 2 4 5 4" xfId="3665"/>
    <cellStyle name="检查单元格 7" xfId="3666"/>
    <cellStyle name="小数 5" xfId="3667"/>
    <cellStyle name="常规 2 5 2 3" xfId="3668"/>
    <cellStyle name="检查单元格 9" xfId="3669"/>
    <cellStyle name="常规 2 5 2 5" xfId="3670"/>
    <cellStyle name="常规 2 5 3 2" xfId="3671"/>
    <cellStyle name="常规 2 5 3 3" xfId="3672"/>
    <cellStyle name="常规 2 5 4 2" xfId="3673"/>
    <cellStyle name="常规 2 5 4 3" xfId="3674"/>
    <cellStyle name="常规 2 6" xfId="3675"/>
    <cellStyle name="常规 2 6 2" xfId="3676"/>
    <cellStyle name="常规 2 6 2 2" xfId="3677"/>
    <cellStyle name="货币 2 2 3 3 2" xfId="3678"/>
    <cellStyle name="常规 2 6 4" xfId="3679"/>
    <cellStyle name="常规 2 7" xfId="3680"/>
    <cellStyle name="常规 2 7 3" xfId="3681"/>
    <cellStyle name="输入 2" xfId="3682"/>
    <cellStyle name="常规 2 8" xfId="3683"/>
    <cellStyle name="输入 2 2" xfId="3684"/>
    <cellStyle name="常规 2 8 2" xfId="3685"/>
    <cellStyle name="常规 27 2 2" xfId="3686"/>
    <cellStyle name="常规 27 3" xfId="3687"/>
    <cellStyle name="常规 29" xfId="3688"/>
    <cellStyle name="常规 34" xfId="3689"/>
    <cellStyle name="常规 29 2" xfId="3690"/>
    <cellStyle name="常规 3" xfId="3691"/>
    <cellStyle name="常规 3 10" xfId="3692"/>
    <cellStyle name="常规 3 11" xfId="3693"/>
    <cellStyle name="常规 3 2" xfId="3694"/>
    <cellStyle name="常规 3 2 2 2" xfId="3695"/>
    <cellStyle name="常规 3 2 2 2 2" xfId="3696"/>
    <cellStyle name="常规 3 2 2 3 2" xfId="3697"/>
    <cellStyle name="常规 3 2 2 6" xfId="3698"/>
    <cellStyle name="常规 3 2 2 6 2" xfId="3699"/>
    <cellStyle name="常规 3 2 3 2" xfId="3700"/>
    <cellStyle name="常规 3 2 3 3" xfId="3701"/>
    <cellStyle name="常规 3 2 4" xfId="3702"/>
    <cellStyle name="常规 3 2 4 3" xfId="3703"/>
    <cellStyle name="常规 3 2 4 3 2" xfId="3704"/>
    <cellStyle name="常规 3 2 4 4" xfId="3705"/>
    <cellStyle name="常规 3 2 4 4 2" xfId="3706"/>
    <cellStyle name="常规 3 3" xfId="3707"/>
    <cellStyle name="常规 3 3 2" xfId="3708"/>
    <cellStyle name="常规 3 3 3" xfId="3709"/>
    <cellStyle name="好 3 2 2 2" xfId="3710"/>
    <cellStyle name="常规 3 3 4" xfId="3711"/>
    <cellStyle name="汇总 2 3 4" xfId="3712"/>
    <cellStyle name="货币 2 2 2 5" xfId="3713"/>
    <cellStyle name="常规 3 4 2 2" xfId="3714"/>
    <cellStyle name="货币 2 2 3 5" xfId="3715"/>
    <cellStyle name="常规 3 4 3 2" xfId="3716"/>
    <cellStyle name="好 3 2 3 2" xfId="3717"/>
    <cellStyle name="常规 3 4 4" xfId="3718"/>
    <cellStyle name="常规 3 5" xfId="3719"/>
    <cellStyle name="常规 3 5 3" xfId="3720"/>
    <cellStyle name="常规 3 5 3 2" xfId="3721"/>
    <cellStyle name="货币 2 2 4 2 2" xfId="3722"/>
    <cellStyle name="常规 3 5 4" xfId="3723"/>
    <cellStyle name="常规 3 6 2 2" xfId="3724"/>
    <cellStyle name="常规 3 6 3" xfId="3725"/>
    <cellStyle name="常规 3 6 3 2" xfId="3726"/>
    <cellStyle name="货币 2 2 4 3 2" xfId="3727"/>
    <cellStyle name="常规 3 6 4" xfId="3728"/>
    <cellStyle name="常规 3 6 5" xfId="3729"/>
    <cellStyle name="常规 3 7" xfId="3730"/>
    <cellStyle name="常规 3 7 2" xfId="3731"/>
    <cellStyle name="常规 3 7 2 2" xfId="3732"/>
    <cellStyle name="常规 3 7 3 2" xfId="3733"/>
    <cellStyle name="货币 2 2 4 4 2" xfId="3734"/>
    <cellStyle name="常规 3 7 4" xfId="3735"/>
    <cellStyle name="好 2 2 2 2 2" xfId="3736"/>
    <cellStyle name="常规 3 8" xfId="3737"/>
    <cellStyle name="常规 3 8 2" xfId="3738"/>
    <cellStyle name="常规 3 9 2" xfId="3739"/>
    <cellStyle name="常规 3_收入总表2" xfId="3740"/>
    <cellStyle name="常规 4" xfId="3741"/>
    <cellStyle name="常规 4 2" xfId="3742"/>
    <cellStyle name="常规 4 2 10" xfId="3743"/>
    <cellStyle name="常规 4 2 11" xfId="3744"/>
    <cellStyle name="常规 4 4" xfId="3745"/>
    <cellStyle name="常规 4 2 2" xfId="3746"/>
    <cellStyle name="常规 6 4" xfId="3747"/>
    <cellStyle name="常规 4 4 2" xfId="3748"/>
    <cellStyle name="常规 4 2 2 2" xfId="3749"/>
    <cellStyle name="货币 3 2 2 5" xfId="3750"/>
    <cellStyle name="常规 6 4 2" xfId="3751"/>
    <cellStyle name="常规 4 2 2 2 2" xfId="3752"/>
    <cellStyle name="常规 6 4 3" xfId="3753"/>
    <cellStyle name="常规 4 2 2 2 3" xfId="3754"/>
    <cellStyle name="常规 4 2 2 2 5" xfId="3755"/>
    <cellStyle name="常规 4 2 2 2 6" xfId="3756"/>
    <cellStyle name="霓付 [0]_laroux" xfId="3757"/>
    <cellStyle name="警告文本 2" xfId="3758"/>
    <cellStyle name="常规 4 2 2 3 2" xfId="3759"/>
    <cellStyle name="警告文本 3" xfId="3760"/>
    <cellStyle name="常规 4 2 2 3 3" xfId="3761"/>
    <cellStyle name="警告文本 3 2" xfId="3762"/>
    <cellStyle name="常规 4 2 2 3 3 2" xfId="3763"/>
    <cellStyle name="警告文本 4" xfId="3764"/>
    <cellStyle name="常规 4 2 2 3 4" xfId="3765"/>
    <cellStyle name="常规 4 2 2 4 3 2" xfId="3766"/>
    <cellStyle name="常规 4 2 2 4 4" xfId="3767"/>
    <cellStyle name="常规 4 2 2 4 5" xfId="3768"/>
    <cellStyle name="常规 4 2 2 6 2" xfId="3769"/>
    <cellStyle name="常规 4 2 2 7 2" xfId="3770"/>
    <cellStyle name="常规 4 5" xfId="3771"/>
    <cellStyle name="常规 4 2 3" xfId="3772"/>
    <cellStyle name="常规 7 4" xfId="3773"/>
    <cellStyle name="常规 4 5 2" xfId="3774"/>
    <cellStyle name="常规 4 2 3 2" xfId="3775"/>
    <cellStyle name="常规 7 5" xfId="3776"/>
    <cellStyle name="常规 4 5 3" xfId="3777"/>
    <cellStyle name="常规 4 2 3 3" xfId="3778"/>
    <cellStyle name="常规 4 6" xfId="3779"/>
    <cellStyle name="常规 4 2 4" xfId="3780"/>
    <cellStyle name="常规 8 5" xfId="3781"/>
    <cellStyle name="常规 4 6 3" xfId="3782"/>
    <cellStyle name="常规 4 2 4 3" xfId="3783"/>
    <cellStyle name="常规 4 2 4 3 2" xfId="3784"/>
    <cellStyle name="常规 4 2 4 4 2" xfId="3785"/>
    <cellStyle name="常规 4 2 4 5" xfId="3786"/>
    <cellStyle name="常规 4 7" xfId="3787"/>
    <cellStyle name="常规 4 2 5" xfId="3788"/>
    <cellStyle name="常规 4 2 8" xfId="3789"/>
    <cellStyle name="常规 4 3" xfId="3790"/>
    <cellStyle name="常规 5 4 2" xfId="3791"/>
    <cellStyle name="常规 4 3 2 2" xfId="3792"/>
    <cellStyle name="常规 5 4 3" xfId="3793"/>
    <cellStyle name="常规 4 3 2 3" xfId="3794"/>
    <cellStyle name="常规 5 5" xfId="3795"/>
    <cellStyle name="常规 4 3 3" xfId="3796"/>
    <cellStyle name="常规 5 5 2" xfId="3797"/>
    <cellStyle name="常规 4 3 3 2" xfId="3798"/>
    <cellStyle name="常规 45 2" xfId="3799"/>
    <cellStyle name="常规 50 2" xfId="3800"/>
    <cellStyle name="常规 46" xfId="3801"/>
    <cellStyle name="常规 51" xfId="3802"/>
    <cellStyle name="常规 47" xfId="3803"/>
    <cellStyle name="常规 52" xfId="3804"/>
    <cellStyle name="常规 48 2" xfId="3805"/>
    <cellStyle name="常规 49 2" xfId="3806"/>
    <cellStyle name="常规 49 3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7年云南省向人大报送政府收支预算表格式编制过程表" xfId="3891"/>
    <cellStyle name="超级链接 2" xfId="3892"/>
    <cellStyle name="超级链接 2 2" xfId="3893"/>
    <cellStyle name="超级链接 2 2 2" xfId="3894"/>
    <cellStyle name="超级链接 2 2 3" xfId="3895"/>
    <cellStyle name="超级链接 2 3" xfId="3896"/>
    <cellStyle name="超级链接 2 3 2" xfId="3897"/>
    <cellStyle name="超级链接 3" xfId="3898"/>
    <cellStyle name="超级链接 3 2" xfId="3899"/>
    <cellStyle name="超级链接 3 2 2" xfId="3900"/>
    <cellStyle name="超级链接 3 3" xfId="3901"/>
    <cellStyle name="好 2 2" xfId="3902"/>
    <cellStyle name="好 2 2 2" xfId="3903"/>
    <cellStyle name="好 2 2 3" xfId="3904"/>
    <cellStyle name="好 2 2 3 2" xfId="3905"/>
    <cellStyle name="好 2 2 4" xfId="3906"/>
    <cellStyle name="好 3" xfId="3907"/>
    <cellStyle name="好 3 2" xfId="3908"/>
    <cellStyle name="好 3 2 2" xfId="3909"/>
    <cellStyle name="好 3 2 3" xfId="3910"/>
    <cellStyle name="链接单元格 2 3 2" xfId="3911"/>
    <cellStyle name="货币 2 2 4 2" xfId="3912"/>
    <cellStyle name="好 3 2 4" xfId="3913"/>
    <cellStyle name="好_5.中央部门决算（草案)-1" xfId="3914"/>
    <cellStyle name="后继超级链接 2 2" xfId="3915"/>
    <cellStyle name="后继超级链接 2 2 2" xfId="3916"/>
    <cellStyle name="后继超级链接 2 2 2 2" xfId="3917"/>
    <cellStyle name="后继超级链接 2 2 3" xfId="3918"/>
    <cellStyle name="后继超级链接 2 3 2" xfId="3919"/>
    <cellStyle name="后继超级链接 2 4" xfId="3920"/>
    <cellStyle name="货币 2 4 2 2" xfId="3921"/>
    <cellStyle name="汇总 2" xfId="3922"/>
    <cellStyle name="汇总 2 2" xfId="3923"/>
    <cellStyle name="汇总 2 2 2" xfId="3924"/>
    <cellStyle name="汇总 2 3" xfId="3925"/>
    <cellStyle name="汇总 2 3 2" xfId="3926"/>
    <cellStyle name="货币 2 2 2 3" xfId="3927"/>
    <cellStyle name="警告文本 2 3 2" xfId="3928"/>
    <cellStyle name="汇总 2 3 3" xfId="3929"/>
    <cellStyle name="货币 2 2 2 4" xfId="3930"/>
    <cellStyle name="汇总 3 2 2" xfId="3931"/>
    <cellStyle name="警告文本 3 2 2" xfId="3932"/>
    <cellStyle name="汇总 3 2 3" xfId="3933"/>
    <cellStyle name="汇总 3 3" xfId="3934"/>
    <cellStyle name="汇总 4 2 2" xfId="3935"/>
    <cellStyle name="货币 2 10" xfId="3936"/>
    <cellStyle name="货币 2 2" xfId="3937"/>
    <cellStyle name="货币 2 2 2 2" xfId="3938"/>
    <cellStyle name="货币 2 2 2 2 2" xfId="3939"/>
    <cellStyle name="货币 2 2 2 2 2 2" xfId="3940"/>
    <cellStyle name="货币 2 2 2 2 3" xfId="3941"/>
    <cellStyle name="货币 2 2 2 2 3 2" xfId="3942"/>
    <cellStyle name="货币 2 2 2 2 4" xfId="3943"/>
    <cellStyle name="货币 2 2 2 2 4 2" xfId="3944"/>
    <cellStyle name="货币 2 2 2 2 5" xfId="3945"/>
    <cellStyle name="货币 2 2 2 3 2 2" xfId="3946"/>
    <cellStyle name="货币 2 2 2 3 3" xfId="3947"/>
    <cellStyle name="货币 2 2 2 3 3 2" xfId="3948"/>
    <cellStyle name="货币 2 2 2 3 4" xfId="3949"/>
    <cellStyle name="货币 2 2 2 4 2" xfId="3950"/>
    <cellStyle name="货币 2 2 2 4 3" xfId="3951"/>
    <cellStyle name="货币 2 2 2 4 3 2" xfId="3952"/>
    <cellStyle name="货币 2 2 2 4 4 2" xfId="3953"/>
    <cellStyle name="货币 2 2 2 5 2" xfId="3954"/>
    <cellStyle name="货币 2 2 2 6" xfId="3955"/>
    <cellStyle name="货币 2 2 2 6 2" xfId="3956"/>
    <cellStyle name="链接单元格 2 2" xfId="3957"/>
    <cellStyle name="货币 2 2 3" xfId="3958"/>
    <cellStyle name="链接单元格 2 2 2" xfId="3959"/>
    <cellStyle name="货币 2 2 3 2" xfId="3960"/>
    <cellStyle name="货币 2 2 3 4 2" xfId="3961"/>
    <cellStyle name="链接单元格 2 3" xfId="3962"/>
    <cellStyle name="货币 2 2 4" xfId="3963"/>
    <cellStyle name="货币 2 2 4 3" xfId="3964"/>
    <cellStyle name="货币 2 2 4 5" xfId="3965"/>
    <cellStyle name="链接单元格 2 4" xfId="3966"/>
    <cellStyle name="货币 2 2 5" xfId="3967"/>
    <cellStyle name="货币 2 2 6" xfId="3968"/>
    <cellStyle name="货币 2 2 6 4" xfId="3969"/>
    <cellStyle name="货币 2 2 6 4 2" xfId="3970"/>
    <cellStyle name="货币 2 2 8" xfId="3971"/>
    <cellStyle name="货币 2 3 2" xfId="3972"/>
    <cellStyle name="货币 2 3 2 4 2" xfId="3973"/>
    <cellStyle name="链接单元格 3 3" xfId="3974"/>
    <cellStyle name="货币 2 3 4" xfId="3975"/>
    <cellStyle name="链接单元格 3 4" xfId="3976"/>
    <cellStyle name="货币 2 3 5" xfId="3977"/>
    <cellStyle name="货币 2 3 7" xfId="3978"/>
    <cellStyle name="货币 2 3 8" xfId="3979"/>
    <cellStyle name="货币 2 4" xfId="3980"/>
    <cellStyle name="货币 2 4 2" xfId="3981"/>
    <cellStyle name="链接单元格 4 2" xfId="3982"/>
    <cellStyle name="货币 2 4 3" xfId="3983"/>
    <cellStyle name="链接单元格 4 3" xfId="3984"/>
    <cellStyle name="货币 2 4 4" xfId="3985"/>
    <cellStyle name="货币 2 4 5" xfId="3986"/>
    <cellStyle name="货币 2 5" xfId="3987"/>
    <cellStyle name="货币 2 5 2" xfId="3988"/>
    <cellStyle name="货币 2 5 2 2" xfId="3989"/>
    <cellStyle name="链接单元格 5 2" xfId="3990"/>
    <cellStyle name="货币 2 5 3" xfId="3991"/>
    <cellStyle name="链接单元格 5 3" xfId="3992"/>
    <cellStyle name="货币 2 5 4" xfId="3993"/>
    <cellStyle name="货币 2 5 4 2" xfId="3994"/>
    <cellStyle name="货币 2 5 5" xfId="3995"/>
    <cellStyle name="货币 2 6 2 2" xfId="3996"/>
    <cellStyle name="货币 2 6 3 2" xfId="3997"/>
    <cellStyle name="货币 2 6 4" xfId="3998"/>
    <cellStyle name="计算 2 3 2 2 2" xfId="3999"/>
    <cellStyle name="货币 2 9" xfId="4000"/>
    <cellStyle name="检查单元格 4 3" xfId="4001"/>
    <cellStyle name="货币 3 10" xfId="4002"/>
    <cellStyle name="货币 3 2" xfId="4003"/>
    <cellStyle name="输入 2 5" xfId="4004"/>
    <cellStyle name="货币 3 2 2" xfId="4005"/>
    <cellStyle name="货币 3 2 2 2" xfId="4006"/>
    <cellStyle name="货币 3 2 2 2 2" xfId="4007"/>
    <cellStyle name="货币 3 2 2 3" xfId="4008"/>
    <cellStyle name="货币 3 2 2 3 2" xfId="4009"/>
    <cellStyle name="货币 3 2 2 4" xfId="4010"/>
    <cellStyle name="货币 3 2 2 4 2" xfId="4011"/>
    <cellStyle name="货币 3 2 3" xfId="4012"/>
    <cellStyle name="货币 3 2 3 2" xfId="4013"/>
    <cellStyle name="货币 3 2 3 2 2" xfId="4014"/>
    <cellStyle name="货币 3 2 3 4" xfId="4015"/>
    <cellStyle name="货币 3 2 4" xfId="4016"/>
    <cellStyle name="货币 3 2 4 2" xfId="4017"/>
    <cellStyle name="货币 3 2 4 2 2" xfId="4018"/>
    <cellStyle name="货币 3 2 4 3" xfId="4019"/>
    <cellStyle name="货币 3 2 4 4" xfId="4020"/>
    <cellStyle name="货币 3 2 5 2" xfId="4021"/>
    <cellStyle name="货币 3 2 6" xfId="4022"/>
    <cellStyle name="货币 3 2 6 2" xfId="4023"/>
    <cellStyle name="货币 3 3" xfId="4024"/>
    <cellStyle name="输入 3 5" xfId="4025"/>
    <cellStyle name="货币 3 3 2" xfId="4026"/>
    <cellStyle name="货币 3 3 2 2" xfId="4027"/>
    <cellStyle name="货币 3 3 3" xfId="4028"/>
    <cellStyle name="货币 3 3 3 2" xfId="4029"/>
    <cellStyle name="货币 3 3 4" xfId="4030"/>
    <cellStyle name="货币 3 3 5" xfId="4031"/>
    <cellStyle name="货币 3 4" xfId="4032"/>
    <cellStyle name="货币 3 4 4" xfId="4033"/>
    <cellStyle name="货币 3 4 4 2" xfId="4034"/>
    <cellStyle name="货币 3 4 5" xfId="4035"/>
    <cellStyle name="货币 3 5" xfId="4036"/>
    <cellStyle name="货币 3 5 2" xfId="4037"/>
    <cellStyle name="货币 3 5 3" xfId="4038"/>
    <cellStyle name="货币 3 5 3 2" xfId="4039"/>
    <cellStyle name="货币 3 5 4" xfId="4040"/>
    <cellStyle name="货币 3 7" xfId="4041"/>
    <cellStyle name="注释 6" xfId="4042"/>
    <cellStyle name="货币 3 7 2" xfId="4043"/>
    <cellStyle name="货币 3 8" xfId="4044"/>
    <cellStyle name="货币 3 8 2" xfId="4045"/>
    <cellStyle name="货币 3 9" xfId="4046"/>
    <cellStyle name="货币 3 9 2" xfId="4047"/>
    <cellStyle name="货币 4 10" xfId="4048"/>
    <cellStyle name="货币 4 2" xfId="4049"/>
    <cellStyle name="货币 4 2 2" xfId="4050"/>
    <cellStyle name="货币 4 2 2 2" xfId="4051"/>
    <cellStyle name="货币 4 2 2 2 2" xfId="4052"/>
    <cellStyle name="货币 4 2 2 3 2" xfId="4053"/>
    <cellStyle name="货币 4 2 2 4 2" xfId="4054"/>
    <cellStyle name="货币 4 2 3" xfId="4055"/>
    <cellStyle name="货币 4 2 3 2" xfId="4056"/>
    <cellStyle name="货币 4 2 3 2 2" xfId="4057"/>
    <cellStyle name="货币 4 2 3 3" xfId="4058"/>
    <cellStyle name="货币 4 2 3 4" xfId="4059"/>
    <cellStyle name="货币 4 2 4 2" xfId="4060"/>
    <cellStyle name="货币 4 2 4 3" xfId="4061"/>
    <cellStyle name="货币 4 2 4 4" xfId="4062"/>
    <cellStyle name="货币 4 2 4 4 2" xfId="4063"/>
    <cellStyle name="货币 4 2 5" xfId="4064"/>
    <cellStyle name="货币 4 2 5 2" xfId="4065"/>
    <cellStyle name="货币 4 2 6" xfId="4066"/>
    <cellStyle name="货币 4 2 6 2" xfId="4067"/>
    <cellStyle name="货币 4 2 7" xfId="4068"/>
    <cellStyle name="货币 4 3" xfId="4069"/>
    <cellStyle name="货币 4 3 2" xfId="4070"/>
    <cellStyle name="货币 4 3 2 2" xfId="4071"/>
    <cellStyle name="货币 4 3 3" xfId="4072"/>
    <cellStyle name="货币 4 3 3 2" xfId="4073"/>
    <cellStyle name="货币 4 3 4" xfId="4074"/>
    <cellStyle name="货币 4 3 4 2" xfId="4075"/>
    <cellStyle name="货币 4 3 5" xfId="4076"/>
    <cellStyle name="货币 4 4" xfId="4077"/>
    <cellStyle name="货币 4 4 2" xfId="4078"/>
    <cellStyle name="货币 4 4 2 2" xfId="4079"/>
    <cellStyle name="货币 4 4 3 2" xfId="4080"/>
    <cellStyle name="货币 4 4 4" xfId="4081"/>
    <cellStyle name="货币 4 4 4 2" xfId="4082"/>
    <cellStyle name="货币 4 4 5" xfId="4083"/>
    <cellStyle name="货币 4 4 6" xfId="4084"/>
    <cellStyle name="货币 4 5" xfId="4085"/>
    <cellStyle name="货币 4 5 3" xfId="4086"/>
    <cellStyle name="货币 4 5 4" xfId="4087"/>
    <cellStyle name="货币 4 7" xfId="4088"/>
    <cellStyle name="货币 4 8" xfId="4089"/>
    <cellStyle name="货币 4 8 2" xfId="4090"/>
    <cellStyle name="货币 4 9 2" xfId="4091"/>
    <cellStyle name="货币 5 2" xfId="4092"/>
    <cellStyle name="货币 5 3" xfId="4093"/>
    <cellStyle name="货币 5 4" xfId="4094"/>
    <cellStyle name="计算 2 3 3 2" xfId="4095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3 2" xfId="4101"/>
    <cellStyle name="计算 2 3" xfId="4102"/>
    <cellStyle name="计算 2 3 2 2" xfId="4103"/>
    <cellStyle name="计算 2 3 2 3" xfId="4104"/>
    <cellStyle name="计算 2 3 4" xfId="4105"/>
    <cellStyle name="计算 2 3 5" xfId="4106"/>
    <cellStyle name="计算 2 5" xfId="4107"/>
    <cellStyle name="计算 2 5 2" xfId="4108"/>
    <cellStyle name="计算 2 6" xfId="4109"/>
    <cellStyle name="计算 2 7" xfId="4110"/>
    <cellStyle name="计算 3 2 2" xfId="4111"/>
    <cellStyle name="计算 3 2 2 2" xfId="4112"/>
    <cellStyle name="计算 3 2 2 2 2" xfId="4113"/>
    <cellStyle name="计算 3 2 2 3" xfId="4114"/>
    <cellStyle name="计算 3 2 3" xfId="4115"/>
    <cellStyle name="计算 3 2 3 2" xfId="4116"/>
    <cellStyle name="计算 3 2 4" xfId="4117"/>
    <cellStyle name="计算 3 3" xfId="4118"/>
    <cellStyle name="计算 3 3 2 2" xfId="4119"/>
    <cellStyle name="计算 3 3 3" xfId="4120"/>
    <cellStyle name="计算 3 4 2" xfId="4121"/>
    <cellStyle name="计算 3 5" xfId="4122"/>
    <cellStyle name="计算 4 2 2" xfId="4123"/>
    <cellStyle name="计算 4 2 2 2" xfId="4124"/>
    <cellStyle name="计算 4 2 3" xfId="4125"/>
    <cellStyle name="计算 4 3" xfId="4126"/>
    <cellStyle name="计算 5 2 2" xfId="4127"/>
    <cellStyle name="计算 5 2 2 2" xfId="4128"/>
    <cellStyle name="计算 5 3" xfId="4129"/>
    <cellStyle name="计算 5 4" xfId="4130"/>
    <cellStyle name="计算 6 3" xfId="4131"/>
    <cellStyle name="检查单元格 2 3" xfId="4132"/>
    <cellStyle name="检查单元格 2 4" xfId="4133"/>
    <cellStyle name="检查单元格 2 5" xfId="4134"/>
    <cellStyle name="检查单元格 2 6" xfId="4135"/>
    <cellStyle name="检查单元格 3 2" xfId="4136"/>
    <cellStyle name="检查单元格 3 3" xfId="4137"/>
    <cellStyle name="检查单元格 3 5" xfId="4138"/>
    <cellStyle name="检查单元格 4" xfId="4139"/>
    <cellStyle name="检查单元格 4 2" xfId="4140"/>
    <cellStyle name="检查单元格 4 4" xfId="4141"/>
    <cellStyle name="检查单元格 5" xfId="4142"/>
    <cellStyle name="检查单元格 5 2 2" xfId="4143"/>
    <cellStyle name="检查单元格 5 2 2 2" xfId="4144"/>
    <cellStyle name="检查单元格 5 2 3" xfId="4145"/>
    <cellStyle name="检查单元格 5 3" xfId="4146"/>
    <cellStyle name="千位_，" xfId="4147"/>
    <cellStyle name="检查单元格 5 3 2" xfId="4148"/>
    <cellStyle name="检查单元格 6 2 2" xfId="4149"/>
    <cellStyle name="检查单元格 7 2" xfId="4150"/>
    <cellStyle name="解释性文本 3 2" xfId="4151"/>
    <cellStyle name="解释性文本 4" xfId="4152"/>
    <cellStyle name="解释性文本 4 2" xfId="4153"/>
    <cellStyle name="解释性文本 4 2 2" xfId="4154"/>
    <cellStyle name="警告文本 2 2 2 2" xfId="4155"/>
    <cellStyle name="警告文本 2 2 3" xfId="4156"/>
    <cellStyle name="警告文本 2 4" xfId="4157"/>
    <cellStyle name="警告文本 3 2 2 2" xfId="4158"/>
    <cellStyle name="警告文本 3 3" xfId="4159"/>
    <cellStyle name="警告文本 4 2" xfId="4160"/>
    <cellStyle name="警告文本 4 2 2" xfId="4161"/>
    <cellStyle name="警告文本 4 3" xfId="4162"/>
    <cellStyle name="警告文本 5" xfId="4163"/>
    <cellStyle name="警告文本 5 2" xfId="4164"/>
    <cellStyle name="警告文本 5 2 2" xfId="4165"/>
    <cellStyle name="警告文本 5 3" xfId="4166"/>
    <cellStyle name="警告文本 6" xfId="4167"/>
    <cellStyle name="警告文本 6 2" xfId="4168"/>
    <cellStyle name="链接单元格 3" xfId="4169"/>
    <cellStyle name="链接单元格 4" xfId="4170"/>
    <cellStyle name="普通_97-917" xfId="4171"/>
    <cellStyle name="千分位[0]_BT (2)" xfId="4172"/>
    <cellStyle name="千位分隔 2" xfId="4173"/>
    <cellStyle name="千位分隔 2 2" xfId="4174"/>
    <cellStyle name="千位分隔 2 2 2" xfId="4175"/>
    <cellStyle name="千位分隔 2 2 2 2" xfId="4176"/>
    <cellStyle name="千位分隔 2 2 2 2 2" xfId="4177"/>
    <cellStyle name="千位分隔 2 2 2 3" xfId="4178"/>
    <cellStyle name="千位分隔 2 2 2 3 2" xfId="4179"/>
    <cellStyle name="千位分隔 2 2 2 4" xfId="4180"/>
    <cellStyle name="千位分隔 2 2 2 4 2" xfId="4181"/>
    <cellStyle name="千位分隔 2 2 2 5" xfId="4182"/>
    <cellStyle name="千位分隔 2 2 2 5 2" xfId="4183"/>
    <cellStyle name="千位分隔 2 2 2 6" xfId="4184"/>
    <cellStyle name="千位分隔 2 2 3" xfId="4185"/>
    <cellStyle name="千位分隔 2 2 3 2" xfId="4186"/>
    <cellStyle name="千位分隔 2 2 3 2 2" xfId="4187"/>
    <cellStyle name="千位分隔 2 2 3 3" xfId="4188"/>
    <cellStyle name="千位分隔 2 2 3 3 2" xfId="4189"/>
    <cellStyle name="千位分隔 2 2 3 4" xfId="4190"/>
    <cellStyle name="千位分隔 2 2 3 5" xfId="4191"/>
    <cellStyle name="千位分隔 2 2 4" xfId="4192"/>
    <cellStyle name="强调文字颜色 3 2" xfId="4193"/>
    <cellStyle name="千位分隔 2 2 4 2 2" xfId="4194"/>
    <cellStyle name="强调文字颜色 4 2" xfId="4195"/>
    <cellStyle name="千位分隔 2 2 4 3 2" xfId="4196"/>
    <cellStyle name="强调文字颜色 5 2" xfId="4197"/>
    <cellStyle name="千位分隔 2 2 4 4 2" xfId="4198"/>
    <cellStyle name="千位分隔 2 2 5" xfId="4199"/>
    <cellStyle name="千位分隔 2 2 5 2" xfId="4200"/>
    <cellStyle name="千位分隔 2 2 6" xfId="4201"/>
    <cellStyle name="千位分隔 2 2 6 2" xfId="4202"/>
    <cellStyle name="千位分隔 2 2 7" xfId="4203"/>
    <cellStyle name="千位分隔 2 2 7 2" xfId="4204"/>
    <cellStyle name="千位分隔 2 3" xfId="4205"/>
    <cellStyle name="千位分隔 2 3 2" xfId="4206"/>
    <cellStyle name="千位分隔 2 3 2 2" xfId="4207"/>
    <cellStyle name="千位分隔 2 3 3" xfId="4208"/>
    <cellStyle name="千位分隔 2 3 3 2" xfId="4209"/>
    <cellStyle name="千位分隔 2 3 4" xfId="4210"/>
    <cellStyle name="千位分隔 2 3 4 2" xfId="4211"/>
    <cellStyle name="千位分隔 2 3 5" xfId="4212"/>
    <cellStyle name="千位分隔 2 3 5 2" xfId="4213"/>
    <cellStyle name="千位分隔 2 3 6" xfId="4214"/>
    <cellStyle name="千位分隔 2 4" xfId="4215"/>
    <cellStyle name="千位分隔 2 4 2" xfId="4216"/>
    <cellStyle name="千位分隔 2 4 2 2" xfId="4217"/>
    <cellStyle name="千位分隔 2 4 3" xfId="4218"/>
    <cellStyle name="千位分隔 2 4 3 2" xfId="4219"/>
    <cellStyle name="千位分隔 2 4 4" xfId="4220"/>
    <cellStyle name="千位分隔 2 4 5" xfId="4221"/>
    <cellStyle name="千位分隔 2 5" xfId="4222"/>
    <cellStyle name="千位分隔 2 5 2" xfId="4223"/>
    <cellStyle name="千位分隔 2 5 2 2" xfId="4224"/>
    <cellStyle name="千位分隔 2 5 3" xfId="4225"/>
    <cellStyle name="千位分隔 2 5 3 2" xfId="4226"/>
    <cellStyle name="千位分隔 2 5 4" xfId="4227"/>
    <cellStyle name="千位分隔 2 5 4 2" xfId="4228"/>
    <cellStyle name="千位分隔 2 5 5" xfId="4229"/>
    <cellStyle name="千位分隔 2 6" xfId="4230"/>
    <cellStyle name="千位分隔 2 6 2" xfId="4231"/>
    <cellStyle name="千位分隔 2 7" xfId="4232"/>
    <cellStyle name="千位分隔 2 7 2" xfId="4233"/>
    <cellStyle name="千位分隔 2 8" xfId="4234"/>
    <cellStyle name="千位分隔 2 8 2" xfId="4235"/>
    <cellStyle name="千位分隔 2 9" xfId="4236"/>
    <cellStyle name="千位分隔 3" xfId="4237"/>
    <cellStyle name="千位分隔 3 10" xfId="4238"/>
    <cellStyle name="千位分隔 3 11" xfId="4239"/>
    <cellStyle name="千位分隔 3 2" xfId="4240"/>
    <cellStyle name="千位分隔 3 2 2" xfId="4241"/>
    <cellStyle name="强调文字颜色 3 2 5" xfId="4242"/>
    <cellStyle name="千位分隔 3 2 2 2" xfId="4243"/>
    <cellStyle name="强调文字颜色 3 2 5 2" xfId="4244"/>
    <cellStyle name="千位分隔 3 2 2 2 2" xfId="4245"/>
    <cellStyle name="强调文字颜色 3 2 6" xfId="4246"/>
    <cellStyle name="千位分隔 3 2 2 3" xfId="4247"/>
    <cellStyle name="千位分隔 3 2 2 3 2" xfId="4248"/>
    <cellStyle name="强调文字颜色 3 2 7" xfId="4249"/>
    <cellStyle name="千位分隔 3 2 2 4" xfId="4250"/>
    <cellStyle name="千位分隔 3 2 2 4 2" xfId="4251"/>
    <cellStyle name="千位分隔 3 2 2 5" xfId="4252"/>
    <cellStyle name="千位分隔 3 2 3" xfId="4253"/>
    <cellStyle name="强调文字颜色 3 3 5" xfId="4254"/>
    <cellStyle name="千位分隔 3 2 3 2" xfId="4255"/>
    <cellStyle name="千位分隔 3 2 3 2 2" xfId="4256"/>
    <cellStyle name="千位分隔 3 2 3 3" xfId="4257"/>
    <cellStyle name="千位分隔 3 2 3 3 2" xfId="4258"/>
    <cellStyle name="千位分隔 3 2 4" xfId="4259"/>
    <cellStyle name="千位分隔 3 2 4 2" xfId="4260"/>
    <cellStyle name="千位分隔 3 2 4 2 2" xfId="4261"/>
    <cellStyle name="千位分隔 3 2 4 3" xfId="4262"/>
    <cellStyle name="千位分隔 3 2 4 3 2" xfId="4263"/>
    <cellStyle name="千位分隔 3 2 4 4 2" xfId="4264"/>
    <cellStyle name="千位分隔 3 2 4 5" xfId="4265"/>
    <cellStyle name="千位分隔 3 2 5" xfId="4266"/>
    <cellStyle name="千位分隔 3 2 5 2" xfId="4267"/>
    <cellStyle name="千位分隔 3 2 6" xfId="4268"/>
    <cellStyle name="千位分隔 3 2 6 2" xfId="4269"/>
    <cellStyle name="千位分隔 3 2 7" xfId="4270"/>
    <cellStyle name="千位分隔 3 2 7 2" xfId="4271"/>
    <cellStyle name="千位分隔 3 3" xfId="4272"/>
    <cellStyle name="千位分隔 3 3 2" xfId="4273"/>
    <cellStyle name="强调文字颜色 4 2 5" xfId="4274"/>
    <cellStyle name="千位分隔 3 3 2 2" xfId="4275"/>
    <cellStyle name="千位分隔 3 3 3" xfId="4276"/>
    <cellStyle name="强调文字颜色 4 3 5" xfId="4277"/>
    <cellStyle name="千位分隔 3 3 3 2" xfId="4278"/>
    <cellStyle name="千位分隔 3 3 4" xfId="4279"/>
    <cellStyle name="千位分隔 3 3 4 2" xfId="4280"/>
    <cellStyle name="千位分隔 3 3 5" xfId="4281"/>
    <cellStyle name="千位分隔 3 4" xfId="4282"/>
    <cellStyle name="输出 6" xfId="4283"/>
    <cellStyle name="千位分隔 3 4 2" xfId="4284"/>
    <cellStyle name="输出 6 2" xfId="4285"/>
    <cellStyle name="强调文字颜色 5 2 5" xfId="4286"/>
    <cellStyle name="千位分隔 3 4 2 2" xfId="4287"/>
    <cellStyle name="输出 7" xfId="4288"/>
    <cellStyle name="千位分隔 3 4 3" xfId="4289"/>
    <cellStyle name="输出 7 2" xfId="4290"/>
    <cellStyle name="强调文字颜色 5 3 5" xfId="4291"/>
    <cellStyle name="千位分隔 3 4 3 2" xfId="4292"/>
    <cellStyle name="输出 8" xfId="4293"/>
    <cellStyle name="千位分隔 3 4 4" xfId="4294"/>
    <cellStyle name="千位分隔 3 4 4 2" xfId="4295"/>
    <cellStyle name="输出 9" xfId="4296"/>
    <cellStyle name="千位分隔 3 4 5" xfId="4297"/>
    <cellStyle name="千位分隔 3 5" xfId="4298"/>
    <cellStyle name="千位分隔 3 5 2" xfId="4299"/>
    <cellStyle name="强调文字颜色 6 2 5" xfId="4300"/>
    <cellStyle name="千位分隔 3 5 2 2" xfId="4301"/>
    <cellStyle name="千位分隔 3 5 3" xfId="4302"/>
    <cellStyle name="强调文字颜色 6 3 5" xfId="4303"/>
    <cellStyle name="千位分隔 3 5 3 2" xfId="4304"/>
    <cellStyle name="千位分隔 3 5 4" xfId="4305"/>
    <cellStyle name="千位分隔 3 6" xfId="4306"/>
    <cellStyle name="千位分隔 3 6 2" xfId="4307"/>
    <cellStyle name="千位分隔 3 6 2 2" xfId="4308"/>
    <cellStyle name="千位分隔 3 6 3" xfId="4309"/>
    <cellStyle name="注释 2 2 2 4" xfId="4310"/>
    <cellStyle name="千位分隔 3 6 3 2" xfId="4311"/>
    <cellStyle name="千位分隔 3 6 4" xfId="4312"/>
    <cellStyle name="千位分隔 3 6 4 2" xfId="4313"/>
    <cellStyle name="千位分隔 3 6 5" xfId="4314"/>
    <cellStyle name="千位分隔 3 7" xfId="4315"/>
    <cellStyle name="千位分隔 3 7 2" xfId="4316"/>
    <cellStyle name="千位分隔 3 8" xfId="4317"/>
    <cellStyle name="千位分隔 3 8 2" xfId="4318"/>
    <cellStyle name="千位分隔 3 9" xfId="4319"/>
    <cellStyle name="千位分隔 3 9 2" xfId="4320"/>
    <cellStyle name="千位分隔 4" xfId="4321"/>
    <cellStyle name="千位分隔 4 10" xfId="4322"/>
    <cellStyle name="千位分隔 4 2" xfId="4323"/>
    <cellStyle name="千位分隔 4 2 2" xfId="4324"/>
    <cellStyle name="千位分隔 4 2 2 2" xfId="4325"/>
    <cellStyle name="千位分隔 4 2 2 2 2" xfId="4326"/>
    <cellStyle name="千位分隔 4 2 2 3" xfId="4327"/>
    <cellStyle name="千位分隔 4 2 2 3 2" xfId="4328"/>
    <cellStyle name="千位分隔 4 2 2 4" xfId="4329"/>
    <cellStyle name="千位分隔 4 2 2 4 2" xfId="4330"/>
    <cellStyle name="千位分隔 4 2 2 5" xfId="4331"/>
    <cellStyle name="千位分隔 4 2 3" xfId="4332"/>
    <cellStyle name="千位分隔 4 2 4" xfId="4333"/>
    <cellStyle name="千位分隔 4 2 4 2" xfId="4334"/>
    <cellStyle name="千位分隔 4 2 4 2 2" xfId="4335"/>
    <cellStyle name="千位分隔 4 2 4 3" xfId="4336"/>
    <cellStyle name="适中 6" xfId="4337"/>
    <cellStyle name="千位分隔 4 2 4 3 2" xfId="4338"/>
    <cellStyle name="千位分隔 4 2 4 4 2" xfId="4339"/>
    <cellStyle name="千位分隔 4 2 4 5" xfId="4340"/>
    <cellStyle name="千位分隔 4 2 5" xfId="4341"/>
    <cellStyle name="千位分隔 4 2 5 2" xfId="4342"/>
    <cellStyle name="千位分隔 4 2 6" xfId="4343"/>
    <cellStyle name="千位分隔 4 2 6 2" xfId="4344"/>
    <cellStyle name="千位分隔 4 2 7" xfId="4345"/>
    <cellStyle name="千位分隔 4 2 7 2" xfId="4346"/>
    <cellStyle name="千位分隔 4 2 8" xfId="4347"/>
    <cellStyle name="千位分隔 4 3" xfId="4348"/>
    <cellStyle name="千位分隔 4 3 2" xfId="4349"/>
    <cellStyle name="千位分隔 4 3 2 2" xfId="4350"/>
    <cellStyle name="千位分隔 4 3 4" xfId="4351"/>
    <cellStyle name="千位分隔 4 3 4 2" xfId="4352"/>
    <cellStyle name="千位分隔 4 3 5" xfId="4353"/>
    <cellStyle name="千位分隔 4 4" xfId="4354"/>
    <cellStyle name="千位分隔 4 4 2" xfId="4355"/>
    <cellStyle name="千位分隔 4 4 2 2" xfId="4356"/>
    <cellStyle name="千位分隔 4 4 3" xfId="4357"/>
    <cellStyle name="千位分隔 4 4 3 2" xfId="4358"/>
    <cellStyle name="千位分隔 4 4 4 2" xfId="4359"/>
    <cellStyle name="千位分隔 4 4 5" xfId="4360"/>
    <cellStyle name="千位分隔 4 5" xfId="4361"/>
    <cellStyle name="千位分隔 4 5 2" xfId="4362"/>
    <cellStyle name="千位分隔 4 5 2 2" xfId="4363"/>
    <cellStyle name="千位分隔 4 5 3" xfId="4364"/>
    <cellStyle name="千位分隔 4 5 3 2" xfId="4365"/>
    <cellStyle name="千位分隔 4 5 4" xfId="4366"/>
    <cellStyle name="千位分隔 4 6" xfId="4367"/>
    <cellStyle name="千位分隔 4 6 2" xfId="4368"/>
    <cellStyle name="千位分隔 4 6 2 2" xfId="4369"/>
    <cellStyle name="千位分隔 4 6 3" xfId="4370"/>
    <cellStyle name="千位分隔 4 6 3 2" xfId="4371"/>
    <cellStyle name="千位分隔 4 6 4" xfId="4372"/>
    <cellStyle name="千位分隔 4 6 4 2" xfId="4373"/>
    <cellStyle name="千位分隔 4 6 5" xfId="4374"/>
    <cellStyle name="千位分隔 4 7" xfId="4375"/>
    <cellStyle name="千位分隔 4 7 2" xfId="4376"/>
    <cellStyle name="千位分隔 4 8" xfId="4377"/>
    <cellStyle name="千位分隔 4 8 2" xfId="4378"/>
    <cellStyle name="千位分隔 4 9" xfId="4379"/>
    <cellStyle name="千位分隔 4 9 2" xfId="4380"/>
    <cellStyle name="千位分隔 5" xfId="4381"/>
    <cellStyle name="千位分隔 5 2" xfId="4382"/>
    <cellStyle name="千位分隔 5 2 2" xfId="4383"/>
    <cellStyle name="千位分隔 5 3" xfId="4384"/>
    <cellStyle name="千位分隔 5 3 2" xfId="4385"/>
    <cellStyle name="千位分隔 5 4" xfId="4386"/>
    <cellStyle name="千位分隔 5 4 2" xfId="4387"/>
    <cellStyle name="千位分隔 5 5" xfId="4388"/>
    <cellStyle name="千位分隔 6" xfId="4389"/>
    <cellStyle name="千位分隔 6 2" xfId="4390"/>
    <cellStyle name="千位分隔 6 2 2" xfId="4391"/>
    <cellStyle name="千位分隔 6 3" xfId="4392"/>
    <cellStyle name="千位分隔 6 3 2" xfId="4393"/>
    <cellStyle name="千位分隔 6 4" xfId="4394"/>
    <cellStyle name="千位分隔 7" xfId="4395"/>
    <cellStyle name="千位分隔 7 2" xfId="4396"/>
    <cellStyle name="千位分隔 8" xfId="4397"/>
    <cellStyle name="千位分隔 8 2" xfId="4398"/>
    <cellStyle name="千位分隔 9" xfId="4399"/>
    <cellStyle name="千位分隔 9 2" xfId="4400"/>
    <cellStyle name="钎霖_laroux" xfId="4401"/>
    <cellStyle name="强调文字颜色 1 2" xfId="4402"/>
    <cellStyle name="强调文字颜色 1 2 2" xfId="4403"/>
    <cellStyle name="强调文字颜色 1 2 2 2" xfId="4404"/>
    <cellStyle name="强调文字颜色 1 2 2 2 2" xfId="4405"/>
    <cellStyle name="强调文字颜色 1 2 2 2 2 2" xfId="4406"/>
    <cellStyle name="强调文字颜色 1 2 2 2 3" xfId="4407"/>
    <cellStyle name="强调文字颜色 1 2 2 3 2" xfId="4408"/>
    <cellStyle name="强调文字颜色 1 2 2 4" xfId="4409"/>
    <cellStyle name="强调文字颜色 1 2 3" xfId="4410"/>
    <cellStyle name="强调文字颜色 1 2 3 2" xfId="4411"/>
    <cellStyle name="强调文字颜色 1 2 3 3" xfId="4412"/>
    <cellStyle name="强调文字颜色 1 2 3 4" xfId="4413"/>
    <cellStyle name="强调文字颜色 1 2 3 5" xfId="4414"/>
    <cellStyle name="强调文字颜色 1 2 4" xfId="4415"/>
    <cellStyle name="强调文字颜色 1 2 4 2" xfId="4416"/>
    <cellStyle name="强调文字颜色 1 2 4 2 2" xfId="4417"/>
    <cellStyle name="强调文字颜色 1 2 4 3" xfId="4418"/>
    <cellStyle name="强调文字颜色 1 2 5" xfId="4419"/>
    <cellStyle name="强调文字颜色 1 2 5 2" xfId="4420"/>
    <cellStyle name="强调文字颜色 1 2 6" xfId="4421"/>
    <cellStyle name="强调文字颜色 1 2 7" xfId="4422"/>
    <cellStyle name="强调文字颜色 1 3" xfId="4423"/>
    <cellStyle name="强调文字颜色 1 3 2" xfId="4424"/>
    <cellStyle name="强调文字颜色 1 3 2 2" xfId="4425"/>
    <cellStyle name="强调文字颜色 1 3 2 2 2 2" xfId="4426"/>
    <cellStyle name="强调文字颜色 1 3 2 2 3" xfId="4427"/>
    <cellStyle name="强调文字颜色 1 3 2 3" xfId="4428"/>
    <cellStyle name="强调文字颜色 1 3 2 3 2" xfId="4429"/>
    <cellStyle name="强调文字颜色 1 3 2 4" xfId="4430"/>
    <cellStyle name="强调文字颜色 1 3 3 2" xfId="4431"/>
    <cellStyle name="强调文字颜色 1 3 3 3" xfId="4432"/>
    <cellStyle name="强调文字颜色 1 3 4" xfId="4433"/>
    <cellStyle name="强调文字颜色 1 3 4 2" xfId="4434"/>
    <cellStyle name="强调文字颜色 1 3 5" xfId="4435"/>
    <cellStyle name="强调文字颜色 1 4" xfId="4436"/>
    <cellStyle name="强调文字颜色 1 4 2" xfId="4437"/>
    <cellStyle name="强调文字颜色 1 4 2 2" xfId="4438"/>
    <cellStyle name="强调文字颜色 1 4 2 2 2" xfId="4439"/>
    <cellStyle name="强调文字颜色 1 4 2 3" xfId="4440"/>
    <cellStyle name="强调文字颜色 1 4 3" xfId="4441"/>
    <cellStyle name="强调文字颜色 1 4 3 2" xfId="4442"/>
    <cellStyle name="强调文字颜色 1 4 4" xfId="4443"/>
    <cellStyle name="强调文字颜色 1 5" xfId="4444"/>
    <cellStyle name="强调文字颜色 1 5 2" xfId="4445"/>
    <cellStyle name="强调文字颜色 1 5 2 2" xfId="4446"/>
    <cellStyle name="强调文字颜色 1 5 2 2 2" xfId="4447"/>
    <cellStyle name="强调文字颜色 1 5 2 3" xfId="4448"/>
    <cellStyle name="强调文字颜色 1 5 3" xfId="4449"/>
    <cellStyle name="强调文字颜色 1 5 3 2" xfId="4450"/>
    <cellStyle name="强调文字颜色 1 5 4" xfId="4451"/>
    <cellStyle name="强调文字颜色 1 6" xfId="4452"/>
    <cellStyle name="强调文字颜色 1 6 2" xfId="4453"/>
    <cellStyle name="强调文字颜色 1 6 2 2" xfId="4454"/>
    <cellStyle name="强调文字颜色 1 6 3" xfId="4455"/>
    <cellStyle name="强调文字颜色 1 7" xfId="4456"/>
    <cellStyle name="强调文字颜色 1 7 2" xfId="4457"/>
    <cellStyle name="强调文字颜色 1 8" xfId="4458"/>
    <cellStyle name="强调文字颜色 1 9" xfId="4459"/>
    <cellStyle name="强调文字颜色 2 2" xfId="4460"/>
    <cellStyle name="强调文字颜色 2 2 2" xfId="4461"/>
    <cellStyle name="强调文字颜色 2 2 3" xfId="4462"/>
    <cellStyle name="强调文字颜色 2 2 4" xfId="4463"/>
    <cellStyle name="强调文字颜色 2 2 5" xfId="4464"/>
    <cellStyle name="强调文字颜色 2 2 6" xfId="4465"/>
    <cellStyle name="强调文字颜色 2 2 7" xfId="4466"/>
    <cellStyle name="强调文字颜色 2 3" xfId="4467"/>
    <cellStyle name="强调文字颜色 2 3 2" xfId="4468"/>
    <cellStyle name="强调文字颜色 2 3 2 2" xfId="4469"/>
    <cellStyle name="强调文字颜色 2 3 2 2 2" xfId="4470"/>
    <cellStyle name="强调文字颜色 2 3 2 2 2 2" xfId="4471"/>
    <cellStyle name="强调文字颜色 2 3 2 2 3" xfId="4472"/>
    <cellStyle name="强调文字颜色 2 3 2 3" xfId="4473"/>
    <cellStyle name="强调文字颜色 2 3 2 3 2" xfId="4474"/>
    <cellStyle name="强调文字颜色 2 3 2 4" xfId="4475"/>
    <cellStyle name="强调文字颜色 2 3 3" xfId="4476"/>
    <cellStyle name="强调文字颜色 2 3 3 2" xfId="4477"/>
    <cellStyle name="强调文字颜色 2 3 3 2 2" xfId="4478"/>
    <cellStyle name="强调文字颜色 2 3 3 3" xfId="4479"/>
    <cellStyle name="强调文字颜色 2 3 4" xfId="4480"/>
    <cellStyle name="强调文字颜色 2 3 4 2" xfId="4481"/>
    <cellStyle name="强调文字颜色 2 3 5" xfId="4482"/>
    <cellStyle name="强调文字颜色 2 4" xfId="4483"/>
    <cellStyle name="强调文字颜色 2 4 2" xfId="4484"/>
    <cellStyle name="强调文字颜色 2 4 2 2" xfId="4485"/>
    <cellStyle name="强调文字颜色 2 4 2 2 2" xfId="4486"/>
    <cellStyle name="强调文字颜色 2 4 2 3" xfId="4487"/>
    <cellStyle name="强调文字颜色 2 4 3" xfId="4488"/>
    <cellStyle name="强调文字颜色 2 4 3 2" xfId="4489"/>
    <cellStyle name="强调文字颜色 2 4 4" xfId="4490"/>
    <cellStyle name="强调文字颜色 2 5" xfId="4491"/>
    <cellStyle name="强调文字颜色 2 5 2" xfId="4492"/>
    <cellStyle name="强调文字颜色 2 5 2 2" xfId="4493"/>
    <cellStyle name="强调文字颜色 2 5 2 2 2" xfId="4494"/>
    <cellStyle name="强调文字颜色 2 5 2 3" xfId="4495"/>
    <cellStyle name="强调文字颜色 2 5 3" xfId="4496"/>
    <cellStyle name="强调文字颜色 2 5 3 2" xfId="4497"/>
    <cellStyle name="强调文字颜色 2 5 4" xfId="4498"/>
    <cellStyle name="强调文字颜色 2 6" xfId="4499"/>
    <cellStyle name="强调文字颜色 2 6 2" xfId="4500"/>
    <cellStyle name="强调文字颜色 2 6 2 2" xfId="4501"/>
    <cellStyle name="强调文字颜色 2 6 3" xfId="4502"/>
    <cellStyle name="强调文字颜色 2 7" xfId="4503"/>
    <cellStyle name="强调文字颜色 2 7 2" xfId="4504"/>
    <cellStyle name="强调文字颜色 2 8" xfId="4505"/>
    <cellStyle name="强调文字颜色 2 9" xfId="4506"/>
    <cellStyle name="强调文字颜色 3 2 2" xfId="4507"/>
    <cellStyle name="强调文字颜色 3 2 2 2" xfId="4508"/>
    <cellStyle name="强调文字颜色 3 2 2 2 2" xfId="4509"/>
    <cellStyle name="强调文字颜色 3 2 2 2 2 2" xfId="4510"/>
    <cellStyle name="强调文字颜色 3 2 2 2 3" xfId="4511"/>
    <cellStyle name="强调文字颜色 3 2 2 3" xfId="4512"/>
    <cellStyle name="强调文字颜色 3 2 2 3 2" xfId="4513"/>
    <cellStyle name="强调文字颜色 3 2 2 4" xfId="4514"/>
    <cellStyle name="强调文字颜色 3 2 3" xfId="4515"/>
    <cellStyle name="强调文字颜色 3 2 3 2" xfId="4516"/>
    <cellStyle name="强调文字颜色 3 2 3 2 2" xfId="4517"/>
    <cellStyle name="强调文字颜色 3 2 3 2 2 2" xfId="4518"/>
    <cellStyle name="强调文字颜色 3 2 3 2 3" xfId="4519"/>
    <cellStyle name="强调文字颜色 3 2 3 3" xfId="4520"/>
    <cellStyle name="强调文字颜色 3 2 3 3 2" xfId="4521"/>
    <cellStyle name="强调文字颜色 3 2 3 4" xfId="4522"/>
    <cellStyle name="强调文字颜色 3 2 3 5" xfId="4523"/>
    <cellStyle name="强调文字颜色 3 2 4" xfId="4524"/>
    <cellStyle name="强调文字颜色 3 2 4 2" xfId="4525"/>
    <cellStyle name="强调文字颜色 3 2 4 2 2" xfId="4526"/>
    <cellStyle name="强调文字颜色 3 2 4 3" xfId="4527"/>
    <cellStyle name="强调文字颜色 3 3" xfId="4528"/>
    <cellStyle name="强调文字颜色 3 3 2" xfId="4529"/>
    <cellStyle name="强调文字颜色 3 3 2 2" xfId="4530"/>
    <cellStyle name="强调文字颜色 3 3 2 2 2" xfId="4531"/>
    <cellStyle name="强调文字颜色 3 3 2 2 2 2" xfId="4532"/>
    <cellStyle name="强调文字颜色 3 3 2 2 3" xfId="4533"/>
    <cellStyle name="强调文字颜色 3 3 2 3" xfId="4534"/>
    <cellStyle name="强调文字颜色 3 3 2 3 2" xfId="4535"/>
    <cellStyle name="强调文字颜色 3 3 2 4" xfId="4536"/>
    <cellStyle name="强调文字颜色 3 3 3" xfId="4537"/>
    <cellStyle name="强调文字颜色 3 3 3 2" xfId="4538"/>
    <cellStyle name="强调文字颜色 3 3 3 2 2" xfId="4539"/>
    <cellStyle name="强调文字颜色 3 3 3 3" xfId="4540"/>
    <cellStyle name="强调文字颜色 3 3 4" xfId="4541"/>
    <cellStyle name="强调文字颜色 3 3 4 2" xfId="4542"/>
    <cellStyle name="强调文字颜色 3 4" xfId="4543"/>
    <cellStyle name="强调文字颜色 3 4 2" xfId="4544"/>
    <cellStyle name="强调文字颜色 3 4 2 2" xfId="4545"/>
    <cellStyle name="强调文字颜色 3 4 2 2 2" xfId="4546"/>
    <cellStyle name="强调文字颜色 3 4 3" xfId="4547"/>
    <cellStyle name="强调文字颜色 3 4 3 2" xfId="4548"/>
    <cellStyle name="强调文字颜色 3 4 4" xfId="4549"/>
    <cellStyle name="强调文字颜色 3 5" xfId="4550"/>
    <cellStyle name="强调文字颜色 3 5 2" xfId="4551"/>
    <cellStyle name="强调文字颜色 3 5 2 2" xfId="4552"/>
    <cellStyle name="强调文字颜色 3 5 2 2 2" xfId="4553"/>
    <cellStyle name="强调文字颜色 3 5 2 3" xfId="4554"/>
    <cellStyle name="强调文字颜色 3 5 3" xfId="4555"/>
    <cellStyle name="强调文字颜色 3 5 3 2" xfId="4556"/>
    <cellStyle name="强调文字颜色 3 5 4" xfId="4557"/>
    <cellStyle name="强调文字颜色 3 6" xfId="4558"/>
    <cellStyle name="强调文字颜色 3 6 2" xfId="4559"/>
    <cellStyle name="强调文字颜色 3 6 2 2" xfId="4560"/>
    <cellStyle name="强调文字颜色 3 6 3" xfId="4561"/>
    <cellStyle name="强调文字颜色 3 7" xfId="4562"/>
    <cellStyle name="强调文字颜色 3 7 2" xfId="4563"/>
    <cellStyle name="强调文字颜色 3 8" xfId="4564"/>
    <cellStyle name="强调文字颜色 3 9" xfId="4565"/>
    <cellStyle name="强调文字颜色 4 2 2" xfId="4566"/>
    <cellStyle name="强调文字颜色 4 2 2 2" xfId="4567"/>
    <cellStyle name="强调文字颜色 4 2 2 2 2" xfId="4568"/>
    <cellStyle name="强调文字颜色 4 2 2 2 2 2" xfId="4569"/>
    <cellStyle name="强调文字颜色 4 2 2 2 3" xfId="4570"/>
    <cellStyle name="强调文字颜色 4 2 2 3" xfId="4571"/>
    <cellStyle name="强调文字颜色 4 2 2 4" xfId="4572"/>
    <cellStyle name="强调文字颜色 4 2 3" xfId="4573"/>
    <cellStyle name="强调文字颜色 4 2 3 5" xfId="4574"/>
    <cellStyle name="强调文字颜色 4 2 4" xfId="4575"/>
    <cellStyle name="强调文字颜色 4 2 4 2" xfId="4576"/>
    <cellStyle name="强调文字颜色 4 2 4 2 2" xfId="4577"/>
    <cellStyle name="强调文字颜色 4 2 4 3" xfId="4578"/>
    <cellStyle name="强调文字颜色 4 2 5 2" xfId="4579"/>
    <cellStyle name="强调文字颜色 4 2 6" xfId="4580"/>
    <cellStyle name="强调文字颜色 4 2 7" xfId="4581"/>
    <cellStyle name="强调文字颜色 4 3" xfId="4582"/>
    <cellStyle name="强调文字颜色 4 3 2" xfId="4583"/>
    <cellStyle name="强调文字颜色 4 3 2 2" xfId="4584"/>
    <cellStyle name="强调文字颜色 4 3 2 2 2" xfId="4585"/>
    <cellStyle name="强调文字颜色 4 3 2 2 2 2" xfId="4586"/>
    <cellStyle name="强调文字颜色 4 3 2 2 3" xfId="4587"/>
    <cellStyle name="强调文字颜色 4 3 2 3" xfId="4588"/>
    <cellStyle name="强调文字颜色 4 3 2 3 2" xfId="4589"/>
    <cellStyle name="强调文字颜色 4 3 2 4" xfId="4590"/>
    <cellStyle name="强调文字颜色 4 3 3" xfId="4591"/>
    <cellStyle name="强调文字颜色 4 3 3 2" xfId="4592"/>
    <cellStyle name="强调文字颜色 4 3 3 2 2" xfId="4593"/>
    <cellStyle name="强调文字颜色 4 3 3 3" xfId="4594"/>
    <cellStyle name="强调文字颜色 4 3 4" xfId="4595"/>
    <cellStyle name="强调文字颜色 4 3 4 2" xfId="4596"/>
    <cellStyle name="强调文字颜色 4 4" xfId="4597"/>
    <cellStyle name="强调文字颜色 4 4 2" xfId="4598"/>
    <cellStyle name="强调文字颜色 4 4 2 2" xfId="4599"/>
    <cellStyle name="强调文字颜色 4 4 2 2 2" xfId="4600"/>
    <cellStyle name="强调文字颜色 4 4 2 3" xfId="4601"/>
    <cellStyle name="强调文字颜色 4 4 3" xfId="4602"/>
    <cellStyle name="强调文字颜色 4 4 3 2" xfId="4603"/>
    <cellStyle name="强调文字颜色 4 4 4" xfId="4604"/>
    <cellStyle name="强调文字颜色 4 5" xfId="4605"/>
    <cellStyle name="强调文字颜色 4 5 2" xfId="4606"/>
    <cellStyle name="强调文字颜色 4 5 2 2" xfId="4607"/>
    <cellStyle name="强调文字颜色 4 5 2 2 2" xfId="4608"/>
    <cellStyle name="强调文字颜色 4 5 2 3" xfId="4609"/>
    <cellStyle name="强调文字颜色 4 5 3" xfId="4610"/>
    <cellStyle name="强调文字颜色 4 5 3 2" xfId="4611"/>
    <cellStyle name="强调文字颜色 4 5 4" xfId="4612"/>
    <cellStyle name="强调文字颜色 4 6" xfId="4613"/>
    <cellStyle name="强调文字颜色 4 6 2" xfId="4614"/>
    <cellStyle name="强调文字颜色 4 6 2 2" xfId="4615"/>
    <cellStyle name="强调文字颜色 4 6 3" xfId="4616"/>
    <cellStyle name="强调文字颜色 4 7" xfId="4617"/>
    <cellStyle name="强调文字颜色 4 7 2" xfId="4618"/>
    <cellStyle name="强调文字颜色 4 8" xfId="4619"/>
    <cellStyle name="强调文字颜色 4 9" xfId="4620"/>
    <cellStyle name="强调文字颜色 5 2 2" xfId="4621"/>
    <cellStyle name="强调文字颜色 5 2 2 2" xfId="4622"/>
    <cellStyle name="强调文字颜色 5 2 2 2 2" xfId="4623"/>
    <cellStyle name="强调文字颜色 5 2 2 2 2 2" xfId="4624"/>
    <cellStyle name="强调文字颜色 5 2 2 2 3" xfId="4625"/>
    <cellStyle name="强调文字颜色 5 2 2 3" xfId="4626"/>
    <cellStyle name="强调文字颜色 5 2 2 3 2" xfId="4627"/>
    <cellStyle name="强调文字颜色 5 2 2 4" xfId="4628"/>
    <cellStyle name="强调文字颜色 5 2 3 2" xfId="4629"/>
    <cellStyle name="强调文字颜色 5 2 3 2 2" xfId="4630"/>
    <cellStyle name="强调文字颜色 5 2 3 2 2 2" xfId="4631"/>
    <cellStyle name="强调文字颜色 5 2 3 2 3" xfId="4632"/>
    <cellStyle name="强调文字颜色 5 2 3 3" xfId="4633"/>
    <cellStyle name="强调文字颜色 5 2 3 3 2" xfId="4634"/>
    <cellStyle name="强调文字颜色 5 2 3 4" xfId="4635"/>
    <cellStyle name="强调文字颜色 5 2 3 5" xfId="4636"/>
    <cellStyle name="强调文字颜色 5 2 4" xfId="4637"/>
    <cellStyle name="强调文字颜色 5 2 4 2" xfId="4638"/>
    <cellStyle name="强调文字颜色 5 2 4 2 2" xfId="4639"/>
    <cellStyle name="强调文字颜色 5 2 4 3" xfId="4640"/>
    <cellStyle name="输出 6 2 2" xfId="4641"/>
    <cellStyle name="强调文字颜色 5 2 5 2" xfId="4642"/>
    <cellStyle name="输出 6 3" xfId="4643"/>
    <cellStyle name="强调文字颜色 5 2 6" xfId="4644"/>
    <cellStyle name="强调文字颜色 5 2 7" xfId="4645"/>
    <cellStyle name="强调文字颜色 5 3" xfId="4646"/>
    <cellStyle name="强调文字颜色 5 3 2" xfId="4647"/>
    <cellStyle name="强调文字颜色 5 3 2 2" xfId="4648"/>
    <cellStyle name="强调文字颜色 5 3 2 2 2" xfId="4649"/>
    <cellStyle name="强调文字颜色 5 3 2 2 2 2" xfId="4650"/>
    <cellStyle name="强调文字颜色 5 3 2 2 3" xfId="4651"/>
    <cellStyle name="强调文字颜色 5 3 2 3" xfId="4652"/>
    <cellStyle name="强调文字颜色 5 3 2 4" xfId="4653"/>
    <cellStyle name="强调文字颜色 5 3 3" xfId="4654"/>
    <cellStyle name="强调文字颜色 5 3 3 2" xfId="4655"/>
    <cellStyle name="强调文字颜色 5 3 3 2 2" xfId="4656"/>
    <cellStyle name="强调文字颜色 5 3 3 3" xfId="4657"/>
    <cellStyle name="强调文字颜色 5 3 4" xfId="4658"/>
    <cellStyle name="强调文字颜色 5 3 4 2" xfId="4659"/>
    <cellStyle name="强调文字颜色 5 4" xfId="4660"/>
    <cellStyle name="强调文字颜色 5 4 2" xfId="4661"/>
    <cellStyle name="强调文字颜色 5 4 2 2" xfId="4662"/>
    <cellStyle name="强调文字颜色 5 4 2 2 2" xfId="4663"/>
    <cellStyle name="强调文字颜色 5 4 2 3" xfId="4664"/>
    <cellStyle name="强调文字颜色 5 4 3" xfId="4665"/>
    <cellStyle name="强调文字颜色 5 4 3 2" xfId="4666"/>
    <cellStyle name="强调文字颜色 5 4 4" xfId="4667"/>
    <cellStyle name="强调文字颜色 5 5" xfId="4668"/>
    <cellStyle name="强调文字颜色 5 5 2 2" xfId="4669"/>
    <cellStyle name="强调文字颜色 5 5 2 2 2" xfId="4670"/>
    <cellStyle name="强调文字颜色 5 5 2 3" xfId="4671"/>
    <cellStyle name="强调文字颜色 5 5 3" xfId="4672"/>
    <cellStyle name="强调文字颜色 5 5 3 2" xfId="4673"/>
    <cellStyle name="强调文字颜色 5 5 4" xfId="4674"/>
    <cellStyle name="强调文字颜色 5 6" xfId="4675"/>
    <cellStyle name="强调文字颜色 5 6 2" xfId="4676"/>
    <cellStyle name="强调文字颜色 5 6 2 2" xfId="4677"/>
    <cellStyle name="强调文字颜色 5 6 3" xfId="4678"/>
    <cellStyle name="强调文字颜色 5 7 2" xfId="4679"/>
    <cellStyle name="强调文字颜色 5 8" xfId="4680"/>
    <cellStyle name="强调文字颜色 5 9" xfId="4681"/>
    <cellStyle name="强调文字颜色 6 2" xfId="4682"/>
    <cellStyle name="强调文字颜色 6 2 2" xfId="4683"/>
    <cellStyle name="强调文字颜色 6 2 2 2" xfId="4684"/>
    <cellStyle name="强调文字颜色 6 2 2 2 2" xfId="4685"/>
    <cellStyle name="强调文字颜色 6 2 2 2 2 2" xfId="4686"/>
    <cellStyle name="强调文字颜色 6 2 2 2 3" xfId="4687"/>
    <cellStyle name="强调文字颜色 6 2 2 3" xfId="4688"/>
    <cellStyle name="强调文字颜色 6 2 2 3 2" xfId="4689"/>
    <cellStyle name="强调文字颜色 6 2 2 4" xfId="4690"/>
    <cellStyle name="强调文字颜色 6 2 3" xfId="4691"/>
    <cellStyle name="强调文字颜色 6 2 3 2" xfId="4692"/>
    <cellStyle name="强调文字颜色 6 2 3 2 2" xfId="4693"/>
    <cellStyle name="强调文字颜色 6 2 3 2 2 2" xfId="4694"/>
    <cellStyle name="强调文字颜色 6 2 3 2 3" xfId="4695"/>
    <cellStyle name="强调文字颜色 6 2 3 3" xfId="4696"/>
    <cellStyle name="强调文字颜色 6 2 3 3 2" xfId="4697"/>
    <cellStyle name="强调文字颜色 6 2 3 4" xfId="4698"/>
    <cellStyle name="强调文字颜色 6 2 3 5" xfId="4699"/>
    <cellStyle name="强调文字颜色 6 2 4" xfId="4700"/>
    <cellStyle name="强调文字颜色 6 2 4 2" xfId="4701"/>
    <cellStyle name="强调文字颜色 6 2 4 2 2" xfId="4702"/>
    <cellStyle name="强调文字颜色 6 2 4 3" xfId="4703"/>
    <cellStyle name="强调文字颜色 6 2 5 2" xfId="4704"/>
    <cellStyle name="强调文字颜色 6 2 6" xfId="4705"/>
    <cellStyle name="强调文字颜色 6 2 7" xfId="4706"/>
    <cellStyle name="强调文字颜色 6 3" xfId="4707"/>
    <cellStyle name="强调文字颜色 6 3 2" xfId="4708"/>
    <cellStyle name="强调文字颜色 6 3 2 2" xfId="4709"/>
    <cellStyle name="强调文字颜色 6 3 2 2 2" xfId="4710"/>
    <cellStyle name="强调文字颜色 6 3 2 2 2 2" xfId="4711"/>
    <cellStyle name="强调文字颜色 6 3 2 2 3" xfId="4712"/>
    <cellStyle name="强调文字颜色 6 3 2 3" xfId="4713"/>
    <cellStyle name="强调文字颜色 6 3 2 3 2" xfId="4714"/>
    <cellStyle name="强调文字颜色 6 3 2 4" xfId="4715"/>
    <cellStyle name="强调文字颜色 6 3 3" xfId="4716"/>
    <cellStyle name="强调文字颜色 6 3 3 2" xfId="4717"/>
    <cellStyle name="强调文字颜色 6 3 3 2 2" xfId="4718"/>
    <cellStyle name="强调文字颜色 6 3 3 3" xfId="4719"/>
    <cellStyle name="强调文字颜色 6 3 4" xfId="4720"/>
    <cellStyle name="强调文字颜色 6 3 4 2" xfId="4721"/>
    <cellStyle name="强调文字颜色 6 4" xfId="4722"/>
    <cellStyle name="强调文字颜色 6 4 2" xfId="4723"/>
    <cellStyle name="强调文字颜色 6 4 2 2" xfId="4724"/>
    <cellStyle name="强调文字颜色 6 4 2 2 2" xfId="4725"/>
    <cellStyle name="强调文字颜色 6 4 2 3" xfId="4726"/>
    <cellStyle name="强调文字颜色 6 4 3" xfId="4727"/>
    <cellStyle name="强调文字颜色 6 4 3 2" xfId="4728"/>
    <cellStyle name="强调文字颜色 6 4 4" xfId="4729"/>
    <cellStyle name="强调文字颜色 6 5" xfId="4730"/>
    <cellStyle name="强调文字颜色 6 5 2" xfId="4731"/>
    <cellStyle name="强调文字颜色 6 5 2 2" xfId="4732"/>
    <cellStyle name="强调文字颜色 6 5 2 2 2" xfId="4733"/>
    <cellStyle name="强调文字颜色 6 5 2 3" xfId="4734"/>
    <cellStyle name="强调文字颜色 6 5 3" xfId="4735"/>
    <cellStyle name="强调文字颜色 6 5 3 2" xfId="4736"/>
    <cellStyle name="强调文字颜色 6 5 4" xfId="4737"/>
    <cellStyle name="强调文字颜色 6 6" xfId="4738"/>
    <cellStyle name="强调文字颜色 6 6 2" xfId="4739"/>
    <cellStyle name="强调文字颜色 6 6 2 2" xfId="4740"/>
    <cellStyle name="强调文字颜色 6 6 3" xfId="4741"/>
    <cellStyle name="强调文字颜色 6 7" xfId="4742"/>
    <cellStyle name="强调文字颜色 6 7 2" xfId="4743"/>
    <cellStyle name="强调文字颜色 6 8" xfId="4744"/>
    <cellStyle name="强调文字颜色 6 9" xfId="4745"/>
    <cellStyle name="适中 2" xfId="4746"/>
    <cellStyle name="适中 2 2" xfId="4747"/>
    <cellStyle name="适中 2 2 2" xfId="4748"/>
    <cellStyle name="适中 2 2 2 2" xfId="4749"/>
    <cellStyle name="适中 2 2 2 2 2" xfId="4750"/>
    <cellStyle name="适中 2 2 2 3" xfId="4751"/>
    <cellStyle name="适中 2 2 3" xfId="4752"/>
    <cellStyle name="适中 2 2 3 2" xfId="4753"/>
    <cellStyle name="适中 2 2 4" xfId="4754"/>
    <cellStyle name="适中 2 3" xfId="4755"/>
    <cellStyle name="适中 2 3 2" xfId="4756"/>
    <cellStyle name="适中 2 3 2 2" xfId="4757"/>
    <cellStyle name="适中 2 3 3" xfId="4758"/>
    <cellStyle name="适中 2 4" xfId="4759"/>
    <cellStyle name="适中 2 4 2" xfId="4760"/>
    <cellStyle name="适中 2 5" xfId="4761"/>
    <cellStyle name="适中 3" xfId="4762"/>
    <cellStyle name="适中 3 2" xfId="4763"/>
    <cellStyle name="适中 3 2 2" xfId="4764"/>
    <cellStyle name="适中 3 2 2 3" xfId="4765"/>
    <cellStyle name="适中 3 2 3" xfId="4766"/>
    <cellStyle name="适中 3 2 3 2" xfId="4767"/>
    <cellStyle name="适中 3 2 4" xfId="4768"/>
    <cellStyle name="适中 3 3" xfId="4769"/>
    <cellStyle name="适中 3 3 2" xfId="4770"/>
    <cellStyle name="适中 3 3 2 2" xfId="4771"/>
    <cellStyle name="适中 3 3 3" xfId="4772"/>
    <cellStyle name="适中 3 4" xfId="4773"/>
    <cellStyle name="适中 3 4 2" xfId="4774"/>
    <cellStyle name="适中 3 5" xfId="4775"/>
    <cellStyle name="适中 4" xfId="4776"/>
    <cellStyle name="适中 4 2" xfId="4777"/>
    <cellStyle name="适中 4 2 2" xfId="4778"/>
    <cellStyle name="适中 4 2 2 2" xfId="4779"/>
    <cellStyle name="适中 4 2 3" xfId="4780"/>
    <cellStyle name="适中 4 3" xfId="4781"/>
    <cellStyle name="适中 4 3 2" xfId="4782"/>
    <cellStyle name="适中 4 4" xfId="4783"/>
    <cellStyle name="适中 5" xfId="4784"/>
    <cellStyle name="适中 5 2" xfId="4785"/>
    <cellStyle name="适中 5 2 2" xfId="4786"/>
    <cellStyle name="适中 5 2 2 2" xfId="4787"/>
    <cellStyle name="适中 5 2 3" xfId="4788"/>
    <cellStyle name="适中 5 3" xfId="4789"/>
    <cellStyle name="适中 5 3 2" xfId="4790"/>
    <cellStyle name="适中 5 4" xfId="4791"/>
    <cellStyle name="适中 6 2" xfId="4792"/>
    <cellStyle name="适中 6 2 2" xfId="4793"/>
    <cellStyle name="适中 6 3" xfId="4794"/>
    <cellStyle name="适中 7" xfId="4795"/>
    <cellStyle name="适中 7 2" xfId="4796"/>
    <cellStyle name="适中 8" xfId="4797"/>
    <cellStyle name="输出 2" xfId="4798"/>
    <cellStyle name="输出 2 2" xfId="4799"/>
    <cellStyle name="输出 2 2 2" xfId="4800"/>
    <cellStyle name="输出 2 2 2 2" xfId="4801"/>
    <cellStyle name="输出 2 2 2 3" xfId="4802"/>
    <cellStyle name="输出 2 2 3" xfId="4803"/>
    <cellStyle name="输出 2 2 3 2" xfId="4804"/>
    <cellStyle name="输出 2 2 4" xfId="4805"/>
    <cellStyle name="输出 2 3" xfId="4806"/>
    <cellStyle name="输出 2 3 2" xfId="4807"/>
    <cellStyle name="输出 2 3 2 2" xfId="4808"/>
    <cellStyle name="输出 2 3 2 2 2" xfId="4809"/>
    <cellStyle name="输出 2 3 3" xfId="4810"/>
    <cellStyle name="输出 2 3 3 2" xfId="4811"/>
    <cellStyle name="输出 2 4" xfId="4812"/>
    <cellStyle name="输出 2 4 2" xfId="4813"/>
    <cellStyle name="输出 2 4 2 2" xfId="4814"/>
    <cellStyle name="输出 2 4 3" xfId="4815"/>
    <cellStyle name="输出 2 5" xfId="4816"/>
    <cellStyle name="输出 2 5 2" xfId="4817"/>
    <cellStyle name="输出 2 6" xfId="4818"/>
    <cellStyle name="输出 2 7" xfId="4819"/>
    <cellStyle name="输出 3" xfId="4820"/>
    <cellStyle name="输出 3 2" xfId="4821"/>
    <cellStyle name="输出 3 2 2" xfId="4822"/>
    <cellStyle name="输出 3 2 2 2" xfId="4823"/>
    <cellStyle name="输出 3 2 2 2 2" xfId="4824"/>
    <cellStyle name="输出 3 2 3" xfId="4825"/>
    <cellStyle name="输出 3 2 3 2" xfId="4826"/>
    <cellStyle name="输出 3 2 4" xfId="4827"/>
    <cellStyle name="输出 3 3" xfId="4828"/>
    <cellStyle name="输出 3 3 2" xfId="4829"/>
    <cellStyle name="输出 3 3 2 2" xfId="4830"/>
    <cellStyle name="输出 3 3 3" xfId="4831"/>
    <cellStyle name="输出 3 4" xfId="4832"/>
    <cellStyle name="输出 3 4 2" xfId="4833"/>
    <cellStyle name="输出 3 5" xfId="4834"/>
    <cellStyle name="输出 4" xfId="4835"/>
    <cellStyle name="输出 4 2" xfId="4836"/>
    <cellStyle name="输出 4 2 2" xfId="4837"/>
    <cellStyle name="输出 4 2 2 2" xfId="4838"/>
    <cellStyle name="输出 4 2 3" xfId="4839"/>
    <cellStyle name="输出 4 3" xfId="4840"/>
    <cellStyle name="输出 4 3 2" xfId="4841"/>
    <cellStyle name="输出 4 4" xfId="4842"/>
    <cellStyle name="输出 5" xfId="4843"/>
    <cellStyle name="输出 5 2" xfId="4844"/>
    <cellStyle name="输出 5 2 2" xfId="4845"/>
    <cellStyle name="输出 5 2 2 2" xfId="4846"/>
    <cellStyle name="输出 5 2 3" xfId="4847"/>
    <cellStyle name="输出 5 3" xfId="4848"/>
    <cellStyle name="输出 5 3 2" xfId="4849"/>
    <cellStyle name="输出 5 4" xfId="4850"/>
    <cellStyle name="输入 2 2 2" xfId="4851"/>
    <cellStyle name="输入 2 2 2 2" xfId="4852"/>
    <cellStyle name="输入 2 2 2 2 2" xfId="4853"/>
    <cellStyle name="输入 2 2 3" xfId="4854"/>
    <cellStyle name="输入 2 2 3 2" xfId="4855"/>
    <cellStyle name="输入 2 2 4" xfId="4856"/>
    <cellStyle name="输入 2 3" xfId="4857"/>
    <cellStyle name="输入 2 3 2" xfId="4858"/>
    <cellStyle name="输入 2 3 2 2" xfId="4859"/>
    <cellStyle name="输入 2 3 3" xfId="4860"/>
    <cellStyle name="输入 2 4" xfId="4861"/>
    <cellStyle name="输入 2 4 2" xfId="4862"/>
    <cellStyle name="输入 3 2" xfId="4863"/>
    <cellStyle name="输入 3 2 2" xfId="4864"/>
    <cellStyle name="输入 3 2 2 2" xfId="4865"/>
    <cellStyle name="输入 3 2 2 2 2" xfId="4866"/>
    <cellStyle name="输入 3 2 2 3" xfId="4867"/>
    <cellStyle name="输入 3 2 3" xfId="4868"/>
    <cellStyle name="输入 3 2 3 2" xfId="4869"/>
    <cellStyle name="输入 3 2 4" xfId="4870"/>
    <cellStyle name="输入 3 3" xfId="4871"/>
    <cellStyle name="输入 3 3 2 2" xfId="4872"/>
    <cellStyle name="输入 3 3 3" xfId="4873"/>
    <cellStyle name="输入 3 4" xfId="4874"/>
    <cellStyle name="输入 3 4 2" xfId="4875"/>
    <cellStyle name="输入 4" xfId="4876"/>
    <cellStyle name="输入 4 2" xfId="4877"/>
    <cellStyle name="输入 4 2 2" xfId="4878"/>
    <cellStyle name="输入 4 2 2 2" xfId="4879"/>
    <cellStyle name="输入 4 2 3" xfId="4880"/>
    <cellStyle name="输入 4 3" xfId="4881"/>
    <cellStyle name="输入 4 3 2" xfId="4882"/>
    <cellStyle name="输入 4 4" xfId="4883"/>
    <cellStyle name="输入 5" xfId="4884"/>
    <cellStyle name="输入 5 2" xfId="4885"/>
    <cellStyle name="输入 6 3" xfId="4886"/>
    <cellStyle name="输入 5 2 2" xfId="4887"/>
    <cellStyle name="输入 5 2 2 2" xfId="4888"/>
    <cellStyle name="输入 5 2 3" xfId="4889"/>
    <cellStyle name="输入 5 3" xfId="4890"/>
    <cellStyle name="注释 4" xfId="4891"/>
    <cellStyle name="输入 5 3 2" xfId="4892"/>
    <cellStyle name="输入 5 4" xfId="4893"/>
    <cellStyle name="输入 6" xfId="4894"/>
    <cellStyle name="输入 6 2" xfId="4895"/>
    <cellStyle name="输入 6 2 2" xfId="4896"/>
    <cellStyle name="输入 7" xfId="4897"/>
    <cellStyle name="注释 3" xfId="4898"/>
    <cellStyle name="输入 7 2" xfId="4899"/>
    <cellStyle name="输入 8" xfId="4900"/>
    <cellStyle name="数字" xfId="4901"/>
    <cellStyle name="数字 2" xfId="4902"/>
    <cellStyle name="数字 2 2" xfId="4903"/>
    <cellStyle name="数字 2 2 2" xfId="4904"/>
    <cellStyle name="数字 2 2 2 2" xfId="4905"/>
    <cellStyle name="数字 2 2 3" xfId="4906"/>
    <cellStyle name="数字 2 3" xfId="4907"/>
    <cellStyle name="数字 2 3 2" xfId="4908"/>
    <cellStyle name="数字 2 4" xfId="4909"/>
    <cellStyle name="数字 3" xfId="4910"/>
    <cellStyle name="数字 3 2" xfId="4911"/>
    <cellStyle name="数字 3 2 2" xfId="4912"/>
    <cellStyle name="数字 3 3" xfId="4913"/>
    <cellStyle name="数字 4" xfId="4914"/>
    <cellStyle name="数字 4 2" xfId="4915"/>
    <cellStyle name="数字 5" xfId="4916"/>
    <cellStyle name="未定义" xfId="4917"/>
    <cellStyle name="未定义 2" xfId="4918"/>
    <cellStyle name="小数 2" xfId="4919"/>
    <cellStyle name="小数 2 2" xfId="4920"/>
    <cellStyle name="小数 2 2 2" xfId="4921"/>
    <cellStyle name="小数 2 2 2 2" xfId="4922"/>
    <cellStyle name="小数 2 2 3" xfId="4923"/>
    <cellStyle name="小数 2 3" xfId="4924"/>
    <cellStyle name="小数 2 3 2" xfId="4925"/>
    <cellStyle name="小数 2 4" xfId="4926"/>
    <cellStyle name="小数 3" xfId="4927"/>
    <cellStyle name="小数 3 2" xfId="4928"/>
    <cellStyle name="小数 3 2 2" xfId="4929"/>
    <cellStyle name="小数 3 3" xfId="4930"/>
    <cellStyle name="样式 1 2" xfId="4931"/>
    <cellStyle name="着色 1" xfId="4932"/>
    <cellStyle name="着色 1 2" xfId="4933"/>
    <cellStyle name="着色 2" xfId="4934"/>
    <cellStyle name="着色 2 2" xfId="4935"/>
    <cellStyle name="着色 3" xfId="4936"/>
    <cellStyle name="着色 3 2" xfId="4937"/>
    <cellStyle name="着色 4" xfId="4938"/>
    <cellStyle name="着色 4 2" xfId="4939"/>
    <cellStyle name="着色 5" xfId="4940"/>
    <cellStyle name="着色 5 2" xfId="4941"/>
    <cellStyle name="着色 6" xfId="4942"/>
    <cellStyle name="着色 6 2" xfId="4943"/>
    <cellStyle name="寘嬫愗傝 [0.00]_Region Orders (2)" xfId="4944"/>
    <cellStyle name="注释 10" xfId="4945"/>
    <cellStyle name="注释 2" xfId="4946"/>
    <cellStyle name="注释 2 2" xfId="4947"/>
    <cellStyle name="注释 2 2 2" xfId="4948"/>
    <cellStyle name="注释 2 2 2 2" xfId="4949"/>
    <cellStyle name="注释 2 2 2 2 2" xfId="4950"/>
    <cellStyle name="注释 2 2 2 3" xfId="4951"/>
    <cellStyle name="注释 2 2 3" xfId="4952"/>
    <cellStyle name="注释 2 2 3 2" xfId="4953"/>
    <cellStyle name="注释 2 2 3 3" xfId="4954"/>
    <cellStyle name="注释 2 2 4" xfId="4955"/>
    <cellStyle name="注释 2 2 5" xfId="4956"/>
    <cellStyle name="注释 2 3" xfId="4957"/>
    <cellStyle name="注释 2 3 2" xfId="4958"/>
    <cellStyle name="注释 2 3 2 2" xfId="4959"/>
    <cellStyle name="注释 2 3 3" xfId="4960"/>
    <cellStyle name="注释 2 3 4" xfId="4961"/>
    <cellStyle name="注释 2 4" xfId="4962"/>
    <cellStyle name="注释 2 4 2" xfId="4963"/>
    <cellStyle name="注释 2 5" xfId="4964"/>
    <cellStyle name="注释 3 2" xfId="4965"/>
    <cellStyle name="注释 3 2 2" xfId="4966"/>
    <cellStyle name="注释 3 2 2 2" xfId="4967"/>
    <cellStyle name="注释 3 2 2 2 2" xfId="4968"/>
    <cellStyle name="注释 3 2 2 3" xfId="4969"/>
    <cellStyle name="注释 3 2 3" xfId="4970"/>
    <cellStyle name="注释 3 2 3 2" xfId="4971"/>
    <cellStyle name="注释 3 2 4" xfId="4972"/>
    <cellStyle name="注释 3 3" xfId="4973"/>
    <cellStyle name="注释 3 3 2" xfId="4974"/>
    <cellStyle name="注释 3 3 2 2" xfId="4975"/>
    <cellStyle name="注释 3 3 3" xfId="4976"/>
    <cellStyle name="注释 3 4" xfId="4977"/>
    <cellStyle name="注释 3 4 2" xfId="4978"/>
    <cellStyle name="注释 3 5" xfId="4979"/>
    <cellStyle name="注释 4 2" xfId="4980"/>
    <cellStyle name="注释 4 2 2" xfId="4981"/>
    <cellStyle name="注释 4 2 2 2" xfId="4982"/>
    <cellStyle name="注释 4 2 3" xfId="4983"/>
    <cellStyle name="注释 4 3" xfId="4984"/>
    <cellStyle name="注释 4 3 2" xfId="4985"/>
    <cellStyle name="注释 4 4" xfId="4986"/>
    <cellStyle name="注释 5" xfId="4987"/>
    <cellStyle name="注释 5 2" xfId="4988"/>
    <cellStyle name="注释 5 2 2" xfId="4989"/>
    <cellStyle name="注释 5 2 2 2" xfId="4990"/>
    <cellStyle name="注释 5 2 3" xfId="4991"/>
    <cellStyle name="注释 5 3" xfId="4992"/>
    <cellStyle name="注释 5 3 2" xfId="4993"/>
    <cellStyle name="注释 5 4" xfId="4994"/>
    <cellStyle name="注释 6 2" xfId="4995"/>
    <cellStyle name="注释 6 2 2" xfId="4996"/>
    <cellStyle name="注释 6 3" xfId="4997"/>
    <cellStyle name="注释 7" xfId="4998"/>
    <cellStyle name="注释 7 2" xfId="4999"/>
    <cellStyle name="注释 8" xfId="5000"/>
    <cellStyle name="注释 9" xfId="5001"/>
    <cellStyle name="常规_2006年预算表" xfId="5002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3"/>
  <sheetViews>
    <sheetView zoomScale="85" zoomScaleNormal="85" workbookViewId="0">
      <selection activeCell="A4" sqref="A4:C26"/>
    </sheetView>
  </sheetViews>
  <sheetFormatPr defaultColWidth="9" defaultRowHeight="14.25"/>
  <cols>
    <col min="1" max="1" width="5.6" style="209" customWidth="1"/>
    <col min="2" max="2" width="62" style="210" customWidth="1"/>
    <col min="3" max="3" width="14.2" style="209" customWidth="1"/>
    <col min="4" max="8" width="9" style="210"/>
    <col min="9" max="9" width="58.6" style="210" customWidth="1"/>
    <col min="10" max="16384" width="9" style="210"/>
  </cols>
  <sheetData>
    <row r="1" spans="1:1">
      <c r="A1" s="209" t="s">
        <v>0</v>
      </c>
    </row>
    <row r="2" s="207" customFormat="1" ht="22.5" spans="1:3">
      <c r="A2" s="211" t="s">
        <v>1</v>
      </c>
      <c r="B2" s="211"/>
      <c r="C2" s="211"/>
    </row>
    <row r="3" spans="1:2">
      <c r="A3" s="212"/>
      <c r="B3" s="212"/>
    </row>
    <row r="4" ht="25.2" customHeight="1" spans="1:3">
      <c r="A4" s="213" t="s">
        <v>2</v>
      </c>
      <c r="B4" s="213"/>
      <c r="C4" s="214" t="s">
        <v>3</v>
      </c>
    </row>
    <row r="5" s="208" customFormat="1" ht="25.2" customHeight="1" spans="1:3">
      <c r="A5" s="215" t="s">
        <v>4</v>
      </c>
      <c r="B5" s="216" t="s">
        <v>5</v>
      </c>
      <c r="C5" s="217" t="s">
        <v>6</v>
      </c>
    </row>
    <row r="6" s="208" customFormat="1" ht="25.2" customHeight="1" spans="1:3">
      <c r="A6" s="215" t="s">
        <v>7</v>
      </c>
      <c r="B6" s="216" t="s">
        <v>8</v>
      </c>
      <c r="C6" s="217" t="s">
        <v>6</v>
      </c>
    </row>
    <row r="7" s="208" customFormat="1" ht="25.2" customHeight="1" spans="1:3">
      <c r="A7" s="215" t="s">
        <v>9</v>
      </c>
      <c r="B7" s="216" t="s">
        <v>10</v>
      </c>
      <c r="C7" s="217" t="s">
        <v>11</v>
      </c>
    </row>
    <row r="8" s="208" customFormat="1" ht="25.2" customHeight="1" spans="1:3">
      <c r="A8" s="215" t="s">
        <v>12</v>
      </c>
      <c r="B8" s="216" t="s">
        <v>13</v>
      </c>
      <c r="C8" s="217" t="s">
        <v>6</v>
      </c>
    </row>
    <row r="9" s="208" customFormat="1" ht="25.2" customHeight="1" spans="1:3">
      <c r="A9" s="215" t="s">
        <v>14</v>
      </c>
      <c r="B9" s="216" t="s">
        <v>15</v>
      </c>
      <c r="C9" s="217" t="s">
        <v>6</v>
      </c>
    </row>
    <row r="10" s="208" customFormat="1" ht="25.2" customHeight="1" spans="1:3">
      <c r="A10" s="215" t="s">
        <v>16</v>
      </c>
      <c r="B10" s="216" t="s">
        <v>17</v>
      </c>
      <c r="C10" s="217" t="s">
        <v>6</v>
      </c>
    </row>
    <row r="11" s="208" customFormat="1" ht="25.2" customHeight="1" spans="1:3">
      <c r="A11" s="215" t="s">
        <v>18</v>
      </c>
      <c r="B11" s="216" t="s">
        <v>19</v>
      </c>
      <c r="C11" s="217" t="s">
        <v>6</v>
      </c>
    </row>
    <row r="12" s="208" customFormat="1" ht="25.2" customHeight="1" spans="1:3">
      <c r="A12" s="215" t="s">
        <v>20</v>
      </c>
      <c r="B12" s="216" t="s">
        <v>21</v>
      </c>
      <c r="C12" s="217" t="s">
        <v>6</v>
      </c>
    </row>
    <row r="13" s="208" customFormat="1" ht="25.2" customHeight="1" spans="1:3">
      <c r="A13" s="215" t="s">
        <v>22</v>
      </c>
      <c r="B13" s="216" t="s">
        <v>23</v>
      </c>
      <c r="C13" s="217" t="s">
        <v>11</v>
      </c>
    </row>
    <row r="14" s="208" customFormat="1" ht="25.2" customHeight="1" spans="1:3">
      <c r="A14" s="215" t="s">
        <v>24</v>
      </c>
      <c r="B14" s="216" t="s">
        <v>25</v>
      </c>
      <c r="C14" s="217" t="s">
        <v>11</v>
      </c>
    </row>
    <row r="15" s="208" customFormat="1" ht="25.2" customHeight="1" spans="1:3">
      <c r="A15" s="215" t="s">
        <v>26</v>
      </c>
      <c r="B15" s="216" t="s">
        <v>27</v>
      </c>
      <c r="C15" s="217" t="s">
        <v>6</v>
      </c>
    </row>
    <row r="16" s="208" customFormat="1" ht="25.2" customHeight="1" spans="1:3">
      <c r="A16" s="215" t="s">
        <v>28</v>
      </c>
      <c r="B16" s="216" t="s">
        <v>29</v>
      </c>
      <c r="C16" s="217" t="s">
        <v>6</v>
      </c>
    </row>
    <row r="17" s="208" customFormat="1" ht="25.2" customHeight="1" spans="1:3">
      <c r="A17" s="215" t="s">
        <v>30</v>
      </c>
      <c r="B17" s="216" t="s">
        <v>31</v>
      </c>
      <c r="C17" s="217" t="s">
        <v>6</v>
      </c>
    </row>
    <row r="18" s="208" customFormat="1" ht="25.2" customHeight="1" spans="1:3">
      <c r="A18" s="215" t="s">
        <v>32</v>
      </c>
      <c r="B18" s="216" t="s">
        <v>33</v>
      </c>
      <c r="C18" s="217" t="s">
        <v>11</v>
      </c>
    </row>
    <row r="19" s="208" customFormat="1" ht="25.2" customHeight="1" spans="1:3">
      <c r="A19" s="215" t="s">
        <v>34</v>
      </c>
      <c r="B19" s="216" t="s">
        <v>35</v>
      </c>
      <c r="C19" s="217" t="s">
        <v>11</v>
      </c>
    </row>
    <row r="20" s="208" customFormat="1" ht="25.2" customHeight="1" spans="1:3">
      <c r="A20" s="215" t="s">
        <v>36</v>
      </c>
      <c r="B20" s="216" t="s">
        <v>37</v>
      </c>
      <c r="C20" s="217" t="s">
        <v>6</v>
      </c>
    </row>
    <row r="21" s="208" customFormat="1" ht="25.2" customHeight="1" spans="1:3">
      <c r="A21" s="215" t="s">
        <v>38</v>
      </c>
      <c r="B21" s="216" t="s">
        <v>39</v>
      </c>
      <c r="C21" s="217" t="s">
        <v>6</v>
      </c>
    </row>
    <row r="22" s="208" customFormat="1" ht="25.2" customHeight="1" spans="1:3">
      <c r="A22" s="215" t="s">
        <v>40</v>
      </c>
      <c r="B22" s="216" t="s">
        <v>41</v>
      </c>
      <c r="C22" s="217" t="s">
        <v>11</v>
      </c>
    </row>
    <row r="23" s="208" customFormat="1" ht="25.2" customHeight="1" spans="1:3">
      <c r="A23" s="215" t="s">
        <v>42</v>
      </c>
      <c r="B23" s="216" t="s">
        <v>43</v>
      </c>
      <c r="C23" s="217" t="s">
        <v>11</v>
      </c>
    </row>
    <row r="24" s="208" customFormat="1" ht="25.2" customHeight="1" spans="1:3">
      <c r="A24" s="215" t="s">
        <v>44</v>
      </c>
      <c r="B24" s="216" t="s">
        <v>45</v>
      </c>
      <c r="C24" s="217" t="s">
        <v>6</v>
      </c>
    </row>
    <row r="25" s="208" customFormat="1" ht="25.2" customHeight="1" spans="1:3">
      <c r="A25" s="215" t="s">
        <v>46</v>
      </c>
      <c r="B25" s="216" t="s">
        <v>47</v>
      </c>
      <c r="C25" s="217" t="s">
        <v>6</v>
      </c>
    </row>
    <row r="26" s="208" customFormat="1" ht="25.2" customHeight="1" spans="1:3">
      <c r="A26" s="215" t="s">
        <v>48</v>
      </c>
      <c r="B26" s="216" t="s">
        <v>49</v>
      </c>
      <c r="C26" s="217" t="s">
        <v>50</v>
      </c>
    </row>
    <row r="27" s="208" customFormat="1" ht="25.2" customHeight="1" spans="1:3">
      <c r="A27" s="213" t="s">
        <v>51</v>
      </c>
      <c r="B27" s="213"/>
      <c r="C27" s="217"/>
    </row>
    <row r="28" ht="25.2" customHeight="1" spans="1:3">
      <c r="A28" s="215" t="s">
        <v>4</v>
      </c>
      <c r="B28" s="216" t="s">
        <v>52</v>
      </c>
      <c r="C28" s="217" t="s">
        <v>6</v>
      </c>
    </row>
    <row r="29" ht="25.2" customHeight="1" spans="1:3">
      <c r="A29" s="215" t="s">
        <v>7</v>
      </c>
      <c r="B29" s="216" t="s">
        <v>53</v>
      </c>
      <c r="C29" s="217" t="s">
        <v>6</v>
      </c>
    </row>
    <row r="30" ht="25.2" customHeight="1" spans="1:3">
      <c r="A30" s="215" t="s">
        <v>9</v>
      </c>
      <c r="B30" s="216" t="s">
        <v>54</v>
      </c>
      <c r="C30" s="217" t="s">
        <v>11</v>
      </c>
    </row>
    <row r="31" ht="25.2" customHeight="1" spans="1:3">
      <c r="A31" s="215" t="s">
        <v>12</v>
      </c>
      <c r="B31" s="216" t="s">
        <v>55</v>
      </c>
      <c r="C31" s="217" t="s">
        <v>6</v>
      </c>
    </row>
    <row r="32" ht="25.2" customHeight="1" spans="1:3">
      <c r="A32" s="215" t="s">
        <v>14</v>
      </c>
      <c r="B32" s="216" t="s">
        <v>56</v>
      </c>
      <c r="C32" s="217" t="s">
        <v>6</v>
      </c>
    </row>
    <row r="33" ht="25.2" customHeight="1" spans="1:3">
      <c r="A33" s="215" t="s">
        <v>16</v>
      </c>
      <c r="B33" s="216" t="s">
        <v>57</v>
      </c>
      <c r="C33" s="217" t="s">
        <v>6</v>
      </c>
    </row>
    <row r="34" ht="25.2" customHeight="1" spans="1:3">
      <c r="A34" s="215" t="s">
        <v>18</v>
      </c>
      <c r="B34" s="216" t="s">
        <v>58</v>
      </c>
      <c r="C34" s="217" t="s">
        <v>6</v>
      </c>
    </row>
    <row r="35" ht="25.2" customHeight="1" spans="1:3">
      <c r="A35" s="215" t="s">
        <v>20</v>
      </c>
      <c r="B35" s="216" t="s">
        <v>59</v>
      </c>
      <c r="C35" s="217" t="s">
        <v>6</v>
      </c>
    </row>
    <row r="36" ht="25.2" customHeight="1" spans="1:3">
      <c r="A36" s="215" t="s">
        <v>22</v>
      </c>
      <c r="B36" s="216" t="s">
        <v>60</v>
      </c>
      <c r="C36" s="217" t="s">
        <v>6</v>
      </c>
    </row>
    <row r="37" ht="25.2" customHeight="1" spans="1:3">
      <c r="A37" s="215" t="s">
        <v>24</v>
      </c>
      <c r="B37" s="216" t="s">
        <v>61</v>
      </c>
      <c r="C37" s="217" t="s">
        <v>11</v>
      </c>
    </row>
    <row r="38" ht="25.2" customHeight="1" spans="1:3">
      <c r="A38" s="215" t="s">
        <v>26</v>
      </c>
      <c r="B38" s="216" t="s">
        <v>62</v>
      </c>
      <c r="C38" s="217" t="s">
        <v>11</v>
      </c>
    </row>
    <row r="39" ht="25.2" customHeight="1" spans="1:3">
      <c r="A39" s="215" t="s">
        <v>28</v>
      </c>
      <c r="B39" s="216" t="s">
        <v>63</v>
      </c>
      <c r="C39" s="217" t="s">
        <v>6</v>
      </c>
    </row>
    <row r="40" ht="25.2" customHeight="1" spans="1:3">
      <c r="A40" s="215" t="s">
        <v>30</v>
      </c>
      <c r="B40" s="216" t="s">
        <v>64</v>
      </c>
      <c r="C40" s="217" t="s">
        <v>6</v>
      </c>
    </row>
    <row r="41" ht="25.2" customHeight="1" spans="1:3">
      <c r="A41" s="215" t="s">
        <v>32</v>
      </c>
      <c r="B41" s="216" t="s">
        <v>65</v>
      </c>
      <c r="C41" s="217" t="s">
        <v>6</v>
      </c>
    </row>
    <row r="42" ht="25.2" customHeight="1" spans="1:3">
      <c r="A42" s="215" t="s">
        <v>34</v>
      </c>
      <c r="B42" s="216" t="s">
        <v>66</v>
      </c>
      <c r="C42" s="217" t="s">
        <v>11</v>
      </c>
    </row>
    <row r="43" ht="25.2" customHeight="1" spans="1:3">
      <c r="A43" s="215" t="s">
        <v>36</v>
      </c>
      <c r="B43" s="216" t="s">
        <v>67</v>
      </c>
      <c r="C43" s="217" t="s">
        <v>11</v>
      </c>
    </row>
    <row r="44" ht="25.2" customHeight="1" spans="1:3">
      <c r="A44" s="215" t="s">
        <v>38</v>
      </c>
      <c r="B44" s="216" t="s">
        <v>68</v>
      </c>
      <c r="C44" s="217" t="s">
        <v>6</v>
      </c>
    </row>
    <row r="45" ht="25.2" customHeight="1" spans="1:3">
      <c r="A45" s="215" t="s">
        <v>40</v>
      </c>
      <c r="B45" s="216" t="s">
        <v>69</v>
      </c>
      <c r="C45" s="217" t="s">
        <v>6</v>
      </c>
    </row>
    <row r="46" ht="25.2" customHeight="1" spans="1:3">
      <c r="A46" s="215" t="s">
        <v>42</v>
      </c>
      <c r="B46" s="216" t="s">
        <v>70</v>
      </c>
      <c r="C46" s="217" t="s">
        <v>11</v>
      </c>
    </row>
    <row r="47" ht="25.2" customHeight="1" spans="1:3">
      <c r="A47" s="215" t="s">
        <v>44</v>
      </c>
      <c r="B47" s="216" t="s">
        <v>71</v>
      </c>
      <c r="C47" s="217" t="s">
        <v>11</v>
      </c>
    </row>
    <row r="48" ht="25.2" customHeight="1" spans="1:3">
      <c r="A48" s="215" t="s">
        <v>46</v>
      </c>
      <c r="B48" s="216" t="s">
        <v>72</v>
      </c>
      <c r="C48" s="217" t="s">
        <v>6</v>
      </c>
    </row>
    <row r="49" ht="25.2" customHeight="1" spans="1:3">
      <c r="A49" s="215" t="s">
        <v>48</v>
      </c>
      <c r="B49" s="216" t="s">
        <v>73</v>
      </c>
      <c r="C49" s="217" t="s">
        <v>6</v>
      </c>
    </row>
    <row r="50" ht="25.2" customHeight="1" spans="1:3">
      <c r="A50" s="213" t="s">
        <v>74</v>
      </c>
      <c r="B50" s="213"/>
      <c r="C50" s="217"/>
    </row>
    <row r="51" ht="25.2" customHeight="1" spans="1:3">
      <c r="A51" s="215" t="s">
        <v>4</v>
      </c>
      <c r="B51" s="216" t="s">
        <v>75</v>
      </c>
      <c r="C51" s="217" t="s">
        <v>6</v>
      </c>
    </row>
    <row r="52" ht="25.2" customHeight="1" spans="1:3">
      <c r="A52" s="215" t="s">
        <v>7</v>
      </c>
      <c r="B52" s="216" t="s">
        <v>76</v>
      </c>
      <c r="C52" s="217" t="s">
        <v>6</v>
      </c>
    </row>
    <row r="53" ht="25.2" customHeight="1" spans="1:3">
      <c r="A53" s="215" t="s">
        <v>9</v>
      </c>
      <c r="B53" s="216" t="s">
        <v>77</v>
      </c>
      <c r="C53" s="217" t="s">
        <v>6</v>
      </c>
    </row>
    <row r="54" ht="25.2" customHeight="1" spans="1:3">
      <c r="A54" s="215" t="s">
        <v>12</v>
      </c>
      <c r="B54" s="216" t="s">
        <v>78</v>
      </c>
      <c r="C54" s="217" t="s">
        <v>6</v>
      </c>
    </row>
    <row r="55" ht="25.2" customHeight="1" spans="1:3">
      <c r="A55" s="215" t="s">
        <v>14</v>
      </c>
      <c r="B55" s="216" t="s">
        <v>79</v>
      </c>
      <c r="C55" s="217" t="s">
        <v>6</v>
      </c>
    </row>
    <row r="56" ht="25.2" customHeight="1" spans="1:3">
      <c r="A56" s="215" t="s">
        <v>16</v>
      </c>
      <c r="B56" s="216" t="s">
        <v>80</v>
      </c>
      <c r="C56" s="217" t="s">
        <v>6</v>
      </c>
    </row>
    <row r="57" ht="25.2" customHeight="1" spans="1:3">
      <c r="A57" s="215" t="s">
        <v>18</v>
      </c>
      <c r="B57" s="216" t="s">
        <v>81</v>
      </c>
      <c r="C57" s="217" t="s">
        <v>6</v>
      </c>
    </row>
    <row r="58" ht="25.2" customHeight="1" spans="1:3">
      <c r="A58" s="215" t="s">
        <v>20</v>
      </c>
      <c r="B58" s="216" t="s">
        <v>82</v>
      </c>
      <c r="C58" s="217" t="s">
        <v>6</v>
      </c>
    </row>
    <row r="59" ht="25.2" customHeight="1" spans="1:3">
      <c r="A59" s="215" t="s">
        <v>22</v>
      </c>
      <c r="B59" s="216" t="s">
        <v>83</v>
      </c>
      <c r="C59" s="217" t="s">
        <v>6</v>
      </c>
    </row>
    <row r="60" ht="25.2" customHeight="1" spans="1:3">
      <c r="A60" s="215" t="s">
        <v>24</v>
      </c>
      <c r="B60" s="216" t="s">
        <v>84</v>
      </c>
      <c r="C60" s="217" t="s">
        <v>6</v>
      </c>
    </row>
    <row r="61" ht="25.2" customHeight="1" spans="1:3">
      <c r="A61" s="215" t="s">
        <v>26</v>
      </c>
      <c r="B61" s="216" t="s">
        <v>85</v>
      </c>
      <c r="C61" s="217" t="s">
        <v>50</v>
      </c>
    </row>
    <row r="62" ht="25.2" customHeight="1" spans="1:3">
      <c r="A62" s="215" t="s">
        <v>28</v>
      </c>
      <c r="B62" s="216" t="s">
        <v>86</v>
      </c>
      <c r="C62" s="217" t="s">
        <v>6</v>
      </c>
    </row>
    <row r="63" ht="25.2" customHeight="1" spans="1:3">
      <c r="A63" s="215" t="s">
        <v>30</v>
      </c>
      <c r="B63" s="216" t="s">
        <v>87</v>
      </c>
      <c r="C63" s="217" t="s">
        <v>6</v>
      </c>
    </row>
    <row r="64" ht="25.2" customHeight="1" spans="1:9">
      <c r="A64" s="213" t="s">
        <v>88</v>
      </c>
      <c r="B64" s="213"/>
      <c r="C64" s="217"/>
      <c r="H64" s="218"/>
      <c r="I64" s="218"/>
    </row>
    <row r="65" ht="25.2" customHeight="1" spans="1:9">
      <c r="A65" s="215" t="s">
        <v>4</v>
      </c>
      <c r="B65" s="216" t="s">
        <v>89</v>
      </c>
      <c r="C65" s="217" t="s">
        <v>6</v>
      </c>
      <c r="H65" s="219"/>
      <c r="I65" s="219"/>
    </row>
    <row r="66" ht="25.2" customHeight="1" spans="1:9">
      <c r="A66" s="215" t="s">
        <v>7</v>
      </c>
      <c r="B66" s="216" t="s">
        <v>90</v>
      </c>
      <c r="C66" s="217" t="s">
        <v>6</v>
      </c>
      <c r="H66" s="219"/>
      <c r="I66" s="219"/>
    </row>
    <row r="67" ht="25.2" customHeight="1" spans="1:9">
      <c r="A67" s="215" t="s">
        <v>9</v>
      </c>
      <c r="B67" s="216" t="s">
        <v>91</v>
      </c>
      <c r="C67" s="217" t="s">
        <v>6</v>
      </c>
      <c r="H67" s="219"/>
      <c r="I67" s="219"/>
    </row>
    <row r="68" ht="25.2" customHeight="1" spans="1:9">
      <c r="A68" s="215" t="s">
        <v>12</v>
      </c>
      <c r="B68" s="216" t="s">
        <v>92</v>
      </c>
      <c r="C68" s="217" t="s">
        <v>6</v>
      </c>
      <c r="H68" s="219"/>
      <c r="I68" s="219"/>
    </row>
    <row r="69" ht="25.2" customHeight="1" spans="1:9">
      <c r="A69" s="215" t="s">
        <v>14</v>
      </c>
      <c r="B69" s="216" t="s">
        <v>93</v>
      </c>
      <c r="C69" s="217" t="s">
        <v>6</v>
      </c>
      <c r="H69" s="219"/>
      <c r="I69" s="219"/>
    </row>
    <row r="70" ht="25.2" customHeight="1" spans="1:9">
      <c r="A70" s="215" t="s">
        <v>16</v>
      </c>
      <c r="B70" s="216" t="s">
        <v>94</v>
      </c>
      <c r="C70" s="217" t="s">
        <v>6</v>
      </c>
      <c r="H70" s="219"/>
      <c r="I70" s="219"/>
    </row>
    <row r="71" ht="25.2" customHeight="1" spans="1:9">
      <c r="A71" s="215" t="s">
        <v>18</v>
      </c>
      <c r="B71" s="216" t="s">
        <v>95</v>
      </c>
      <c r="C71" s="217" t="s">
        <v>6</v>
      </c>
      <c r="H71" s="219"/>
      <c r="I71" s="219"/>
    </row>
    <row r="72" ht="25.2" customHeight="1" spans="1:9">
      <c r="A72" s="215" t="s">
        <v>20</v>
      </c>
      <c r="B72" s="216" t="s">
        <v>96</v>
      </c>
      <c r="C72" s="217" t="s">
        <v>6</v>
      </c>
      <c r="H72" s="219"/>
      <c r="I72" s="219"/>
    </row>
    <row r="73" ht="25.2" customHeight="1" spans="1:9">
      <c r="A73" s="215" t="s">
        <v>22</v>
      </c>
      <c r="B73" s="216" t="s">
        <v>97</v>
      </c>
      <c r="C73" s="217" t="s">
        <v>6</v>
      </c>
      <c r="H73" s="219"/>
      <c r="I73" s="219"/>
    </row>
    <row r="74" ht="25.2" customHeight="1" spans="1:9">
      <c r="A74" s="215" t="s">
        <v>24</v>
      </c>
      <c r="B74" s="216" t="s">
        <v>98</v>
      </c>
      <c r="C74" s="217" t="s">
        <v>6</v>
      </c>
      <c r="H74" s="219"/>
      <c r="I74" s="219"/>
    </row>
    <row r="75" ht="25.2" customHeight="1" spans="1:9">
      <c r="A75" s="215" t="s">
        <v>26</v>
      </c>
      <c r="B75" s="216" t="s">
        <v>99</v>
      </c>
      <c r="C75" s="217" t="s">
        <v>6</v>
      </c>
      <c r="H75" s="219"/>
      <c r="I75" s="219"/>
    </row>
    <row r="76" ht="25.2" customHeight="1" spans="1:9">
      <c r="A76" s="213" t="s">
        <v>100</v>
      </c>
      <c r="B76" s="213"/>
      <c r="C76" s="217"/>
      <c r="H76" s="219"/>
      <c r="I76" s="219"/>
    </row>
    <row r="77" ht="25.2" customHeight="1" spans="1:9">
      <c r="A77" s="215" t="s">
        <v>4</v>
      </c>
      <c r="B77" s="220" t="s">
        <v>101</v>
      </c>
      <c r="C77" s="217" t="s">
        <v>6</v>
      </c>
      <c r="H77" s="219"/>
      <c r="I77" s="219"/>
    </row>
    <row r="78" ht="25.2" customHeight="1" spans="1:9">
      <c r="A78" s="215" t="s">
        <v>7</v>
      </c>
      <c r="B78" s="220" t="s">
        <v>102</v>
      </c>
      <c r="C78" s="217" t="s">
        <v>11</v>
      </c>
      <c r="H78" s="219"/>
      <c r="I78" s="219"/>
    </row>
    <row r="79" ht="25.2" customHeight="1" spans="1:9">
      <c r="A79" s="215" t="s">
        <v>9</v>
      </c>
      <c r="B79" s="220" t="s">
        <v>103</v>
      </c>
      <c r="C79" s="217" t="s">
        <v>6</v>
      </c>
      <c r="H79" s="219"/>
      <c r="I79" s="219"/>
    </row>
    <row r="80" ht="28.2" customHeight="1" spans="1:9">
      <c r="A80" s="215" t="s">
        <v>12</v>
      </c>
      <c r="B80" s="220" t="s">
        <v>104</v>
      </c>
      <c r="C80" s="217" t="s">
        <v>11</v>
      </c>
      <c r="H80" s="219"/>
      <c r="I80" s="219"/>
    </row>
    <row r="81" ht="15.6" customHeight="1" spans="1:3">
      <c r="A81" s="221" t="s">
        <v>105</v>
      </c>
      <c r="B81" s="221"/>
      <c r="C81" s="221"/>
    </row>
    <row r="82" spans="1:3">
      <c r="A82" s="222"/>
      <c r="B82" s="222"/>
      <c r="C82" s="222"/>
    </row>
    <row r="83" ht="42.6" customHeight="1" spans="1:3">
      <c r="A83" s="222"/>
      <c r="B83" s="222"/>
      <c r="C83" s="222"/>
    </row>
  </sheetData>
  <mergeCells count="9">
    <mergeCell ref="A2:C2"/>
    <mergeCell ref="A3:B3"/>
    <mergeCell ref="A4:B4"/>
    <mergeCell ref="A27:B27"/>
    <mergeCell ref="A50:B50"/>
    <mergeCell ref="A64:B64"/>
    <mergeCell ref="H64:I64"/>
    <mergeCell ref="A76:B76"/>
    <mergeCell ref="A81:C83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workbookViewId="0">
      <selection activeCell="H9" sqref="H9"/>
    </sheetView>
  </sheetViews>
  <sheetFormatPr defaultColWidth="9" defaultRowHeight="14.25" outlineLevelCol="5"/>
  <cols>
    <col min="1" max="1" width="34.5" style="37" customWidth="1"/>
    <col min="2" max="3" width="14" style="37" customWidth="1"/>
    <col min="4" max="4" width="19.125" style="37" customWidth="1"/>
    <col min="5" max="16384" width="9" style="37"/>
  </cols>
  <sheetData>
    <row r="1" spans="1:1">
      <c r="A1" s="38" t="s">
        <v>797</v>
      </c>
    </row>
    <row r="2" ht="20.25" spans="1:4">
      <c r="A2" s="39" t="s">
        <v>798</v>
      </c>
      <c r="B2" s="39"/>
      <c r="C2" s="39"/>
      <c r="D2" s="39"/>
    </row>
    <row r="3" spans="1:4">
      <c r="A3" s="40"/>
      <c r="B3" s="41"/>
      <c r="C3" s="41"/>
      <c r="D3" s="42" t="s">
        <v>709</v>
      </c>
    </row>
    <row r="4" ht="30.6" customHeight="1" spans="1:4">
      <c r="A4" s="70" t="s">
        <v>774</v>
      </c>
      <c r="B4" s="70" t="s">
        <v>110</v>
      </c>
      <c r="C4" s="12" t="s">
        <v>200</v>
      </c>
      <c r="D4" s="12" t="s">
        <v>201</v>
      </c>
    </row>
    <row r="5" ht="19.9" customHeight="1" spans="1:4">
      <c r="A5" s="46" t="s">
        <v>799</v>
      </c>
      <c r="B5" s="46"/>
      <c r="C5" s="46"/>
      <c r="D5" s="46"/>
    </row>
    <row r="6" ht="19.9" customHeight="1" spans="1:4">
      <c r="A6" s="46" t="s">
        <v>800</v>
      </c>
      <c r="B6" s="46"/>
      <c r="C6" s="46"/>
      <c r="D6" s="46"/>
    </row>
    <row r="7" ht="19.9" customHeight="1" spans="1:4">
      <c r="A7" s="46" t="s">
        <v>801</v>
      </c>
      <c r="B7" s="46"/>
      <c r="C7" s="46"/>
      <c r="D7" s="46"/>
    </row>
    <row r="8" ht="19.9" customHeight="1" spans="1:4">
      <c r="A8" s="46" t="s">
        <v>802</v>
      </c>
      <c r="B8" s="46"/>
      <c r="C8" s="46"/>
      <c r="D8" s="46"/>
    </row>
    <row r="9" ht="19.9" customHeight="1" spans="1:6">
      <c r="A9" s="46" t="s">
        <v>803</v>
      </c>
      <c r="B9" s="46"/>
      <c r="C9" s="46"/>
      <c r="D9" s="46"/>
      <c r="F9" s="71"/>
    </row>
    <row r="10" ht="19.9" customHeight="1" spans="1:4">
      <c r="A10" s="46" t="s">
        <v>804</v>
      </c>
      <c r="B10" s="46"/>
      <c r="C10" s="46"/>
      <c r="D10" s="46"/>
    </row>
    <row r="11" ht="19.9" customHeight="1" spans="1:4">
      <c r="A11" s="46" t="s">
        <v>805</v>
      </c>
      <c r="B11" s="46"/>
      <c r="C11" s="46"/>
      <c r="D11" s="46"/>
    </row>
    <row r="12" ht="19.9" customHeight="1" spans="1:4">
      <c r="A12" s="46" t="s">
        <v>806</v>
      </c>
      <c r="B12" s="46"/>
      <c r="C12" s="46"/>
      <c r="D12" s="46"/>
    </row>
    <row r="13" ht="19.9" customHeight="1" spans="1:4">
      <c r="A13" s="46" t="s">
        <v>807</v>
      </c>
      <c r="B13" s="46">
        <v>200</v>
      </c>
      <c r="C13" s="46">
        <v>300</v>
      </c>
      <c r="D13" s="72">
        <f>B13/C13</f>
        <v>0.666666666666667</v>
      </c>
    </row>
    <row r="14" ht="19.9" customHeight="1" spans="1:4">
      <c r="A14" s="46" t="s">
        <v>808</v>
      </c>
      <c r="B14" s="46"/>
      <c r="C14" s="46"/>
      <c r="D14" s="72"/>
    </row>
    <row r="15" ht="19.9" customHeight="1" spans="1:4">
      <c r="A15" s="46" t="s">
        <v>809</v>
      </c>
      <c r="B15" s="46"/>
      <c r="C15" s="46"/>
      <c r="D15" s="72"/>
    </row>
    <row r="16" ht="19.9" customHeight="1" spans="1:4">
      <c r="A16" s="46" t="s">
        <v>810</v>
      </c>
      <c r="B16" s="46">
        <v>4254</v>
      </c>
      <c r="C16" s="46">
        <v>5534</v>
      </c>
      <c r="D16" s="72">
        <f t="shared" ref="D14:D26" si="0">B16/C16</f>
        <v>0.768702565955909</v>
      </c>
    </row>
    <row r="17" ht="19.9" customHeight="1" spans="1:4">
      <c r="A17" s="46" t="s">
        <v>811</v>
      </c>
      <c r="B17" s="46">
        <v>41</v>
      </c>
      <c r="C17" s="46">
        <v>30</v>
      </c>
      <c r="D17" s="72">
        <f t="shared" si="0"/>
        <v>1.36666666666667</v>
      </c>
    </row>
    <row r="18" ht="19.9" customHeight="1" spans="1:4">
      <c r="A18" s="54" t="s">
        <v>812</v>
      </c>
      <c r="B18" s="45">
        <f>SUM(B5:B17)</f>
        <v>4495</v>
      </c>
      <c r="C18" s="45">
        <f>SUM(C5:C17)</f>
        <v>5864</v>
      </c>
      <c r="D18" s="72">
        <f t="shared" si="0"/>
        <v>0.766541609822647</v>
      </c>
    </row>
    <row r="19" ht="19.9" customHeight="1" spans="1:4">
      <c r="A19" s="45" t="s">
        <v>628</v>
      </c>
      <c r="B19" s="45"/>
      <c r="C19" s="45"/>
      <c r="D19" s="72"/>
    </row>
    <row r="20" ht="19.9" customHeight="1" spans="1:4">
      <c r="A20" s="45" t="s">
        <v>182</v>
      </c>
      <c r="B20" s="45">
        <f>SUM(B21:B25)</f>
        <v>6511</v>
      </c>
      <c r="C20" s="45">
        <f>SUM(C21:C25)</f>
        <v>9327</v>
      </c>
      <c r="D20" s="72">
        <f t="shared" si="0"/>
        <v>0.698080840570387</v>
      </c>
    </row>
    <row r="21" ht="19.9" customHeight="1" spans="1:4">
      <c r="A21" s="60" t="s">
        <v>813</v>
      </c>
      <c r="B21" s="46"/>
      <c r="C21" s="46"/>
      <c r="D21" s="72"/>
    </row>
    <row r="22" ht="19.9" customHeight="1" spans="1:4">
      <c r="A22" s="60" t="s">
        <v>814</v>
      </c>
      <c r="B22" s="46">
        <v>50</v>
      </c>
      <c r="C22" s="46">
        <v>42</v>
      </c>
      <c r="D22" s="72">
        <f t="shared" si="0"/>
        <v>1.19047619047619</v>
      </c>
    </row>
    <row r="23" ht="19.9" customHeight="1" spans="1:4">
      <c r="A23" s="60" t="s">
        <v>700</v>
      </c>
      <c r="B23" s="46">
        <v>6461</v>
      </c>
      <c r="C23" s="68">
        <v>5109</v>
      </c>
      <c r="D23" s="72">
        <f t="shared" si="0"/>
        <v>1.264631043257</v>
      </c>
    </row>
    <row r="24" spans="1:4">
      <c r="A24" s="60" t="s">
        <v>815</v>
      </c>
      <c r="B24" s="68"/>
      <c r="C24" s="68"/>
      <c r="D24" s="72"/>
    </row>
    <row r="25" spans="1:4">
      <c r="A25" s="60" t="s">
        <v>816</v>
      </c>
      <c r="B25" s="46"/>
      <c r="C25" s="68">
        <v>4176</v>
      </c>
      <c r="D25" s="72">
        <f t="shared" si="0"/>
        <v>0</v>
      </c>
    </row>
    <row r="26" spans="1:4">
      <c r="A26" s="54" t="s">
        <v>180</v>
      </c>
      <c r="B26" s="45">
        <f>B18+B19+B20</f>
        <v>11006</v>
      </c>
      <c r="C26" s="45">
        <f>C18+C19+C20</f>
        <v>15191</v>
      </c>
      <c r="D26" s="72">
        <f t="shared" si="0"/>
        <v>0.724507932328352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O11" sqref="O11"/>
    </sheetView>
  </sheetViews>
  <sheetFormatPr defaultColWidth="9" defaultRowHeight="14.25"/>
  <cols>
    <col min="1" max="1" width="23" style="37" customWidth="1"/>
    <col min="2" max="6" width="9.875" style="37" customWidth="1"/>
    <col min="7" max="9" width="7.5" style="37" customWidth="1"/>
    <col min="10" max="10" width="15.125" style="37" customWidth="1"/>
    <col min="11" max="16384" width="9" style="37"/>
  </cols>
  <sheetData>
    <row r="1" ht="18.6" customHeight="1" spans="1:1">
      <c r="A1" s="38" t="s">
        <v>817</v>
      </c>
    </row>
    <row r="2" ht="20.25" spans="1:10">
      <c r="A2" s="39" t="s">
        <v>818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62"/>
      <c r="B3" s="62"/>
      <c r="C3" s="62"/>
      <c r="D3" s="62"/>
      <c r="E3" s="62"/>
      <c r="F3" s="62"/>
      <c r="G3" s="62"/>
      <c r="H3" s="62"/>
      <c r="J3" s="66" t="s">
        <v>709</v>
      </c>
    </row>
    <row r="4" ht="23.45" customHeight="1" spans="1:10">
      <c r="A4" s="63" t="s">
        <v>710</v>
      </c>
      <c r="B4" s="54" t="s">
        <v>711</v>
      </c>
      <c r="C4" s="54" t="s">
        <v>712</v>
      </c>
      <c r="D4" s="54" t="s">
        <v>712</v>
      </c>
      <c r="E4" s="54" t="s">
        <v>712</v>
      </c>
      <c r="F4" s="54" t="s">
        <v>712</v>
      </c>
      <c r="G4" s="54" t="s">
        <v>819</v>
      </c>
      <c r="H4" s="54" t="s">
        <v>819</v>
      </c>
      <c r="I4" s="54" t="s">
        <v>819</v>
      </c>
      <c r="J4" s="67" t="s">
        <v>714</v>
      </c>
    </row>
    <row r="5" ht="25.35" customHeight="1" spans="1:10">
      <c r="A5" s="46" t="s">
        <v>799</v>
      </c>
      <c r="B5" s="46"/>
      <c r="C5" s="46"/>
      <c r="D5" s="46"/>
      <c r="E5" s="46"/>
      <c r="F5" s="46"/>
      <c r="G5" s="46"/>
      <c r="H5" s="46"/>
      <c r="I5" s="46"/>
      <c r="J5" s="68"/>
    </row>
    <row r="6" ht="25.35" customHeight="1" spans="1:10">
      <c r="A6" s="46" t="s">
        <v>800</v>
      </c>
      <c r="B6" s="46"/>
      <c r="C6" s="46"/>
      <c r="D6" s="46"/>
      <c r="E6" s="46"/>
      <c r="F6" s="46"/>
      <c r="G6" s="46"/>
      <c r="H6" s="46"/>
      <c r="I6" s="46"/>
      <c r="J6" s="68"/>
    </row>
    <row r="7" ht="25.35" customHeight="1" spans="1:10">
      <c r="A7" s="46" t="s">
        <v>801</v>
      </c>
      <c r="B7" s="46"/>
      <c r="C7" s="46"/>
      <c r="D7" s="46"/>
      <c r="E7" s="46"/>
      <c r="F7" s="46"/>
      <c r="G7" s="46"/>
      <c r="H7" s="46"/>
      <c r="I7" s="46"/>
      <c r="J7" s="68"/>
    </row>
    <row r="8" ht="25.35" customHeight="1" spans="1:10">
      <c r="A8" s="46" t="s">
        <v>802</v>
      </c>
      <c r="B8" s="46"/>
      <c r="C8" s="46"/>
      <c r="D8" s="46"/>
      <c r="E8" s="46"/>
      <c r="F8" s="46"/>
      <c r="G8" s="46"/>
      <c r="H8" s="46"/>
      <c r="I8" s="46"/>
      <c r="J8" s="68"/>
    </row>
    <row r="9" ht="25.35" customHeight="1" spans="1:10">
      <c r="A9" s="46" t="s">
        <v>803</v>
      </c>
      <c r="B9" s="46"/>
      <c r="C9" s="46"/>
      <c r="D9" s="46"/>
      <c r="E9" s="46"/>
      <c r="F9" s="46"/>
      <c r="G9" s="64"/>
      <c r="H9" s="46"/>
      <c r="I9" s="46"/>
      <c r="J9" s="68"/>
    </row>
    <row r="10" ht="25.35" customHeight="1" spans="1:10">
      <c r="A10" s="46" t="s">
        <v>804</v>
      </c>
      <c r="B10" s="46"/>
      <c r="C10" s="46"/>
      <c r="D10" s="46"/>
      <c r="E10" s="46"/>
      <c r="F10" s="46"/>
      <c r="G10" s="46"/>
      <c r="H10" s="46"/>
      <c r="I10" s="46"/>
      <c r="J10" s="68"/>
    </row>
    <row r="11" ht="25.35" customHeight="1" spans="1:10">
      <c r="A11" s="46" t="s">
        <v>805</v>
      </c>
      <c r="B11" s="46"/>
      <c r="C11" s="46"/>
      <c r="D11" s="46"/>
      <c r="E11" s="46"/>
      <c r="F11" s="46"/>
      <c r="G11" s="46"/>
      <c r="H11" s="46"/>
      <c r="I11" s="46"/>
      <c r="J11" s="68"/>
    </row>
    <row r="12" ht="25.35" customHeight="1" spans="1:10">
      <c r="A12" s="46" t="s">
        <v>806</v>
      </c>
      <c r="B12" s="46"/>
      <c r="C12" s="46"/>
      <c r="D12" s="46"/>
      <c r="E12" s="46"/>
      <c r="F12" s="46"/>
      <c r="G12" s="46"/>
      <c r="H12" s="46"/>
      <c r="I12" s="46"/>
      <c r="J12" s="68"/>
    </row>
    <row r="13" ht="25.35" customHeight="1" spans="1:10">
      <c r="A13" s="46" t="s">
        <v>807</v>
      </c>
      <c r="B13" s="46"/>
      <c r="C13" s="46"/>
      <c r="D13" s="46"/>
      <c r="E13" s="46"/>
      <c r="F13" s="46"/>
      <c r="G13" s="46"/>
      <c r="H13" s="46"/>
      <c r="I13" s="46"/>
      <c r="J13" s="68"/>
    </row>
    <row r="14" ht="25.35" customHeight="1" spans="1:10">
      <c r="A14" s="46" t="s">
        <v>808</v>
      </c>
      <c r="B14" s="46"/>
      <c r="C14" s="46"/>
      <c r="D14" s="46"/>
      <c r="E14" s="46"/>
      <c r="F14" s="46"/>
      <c r="G14" s="46"/>
      <c r="H14" s="46"/>
      <c r="I14" s="46"/>
      <c r="J14" s="68"/>
    </row>
    <row r="15" ht="25.35" customHeight="1" spans="1:10">
      <c r="A15" s="46" t="s">
        <v>809</v>
      </c>
      <c r="B15" s="46"/>
      <c r="C15" s="46"/>
      <c r="D15" s="46"/>
      <c r="E15" s="46"/>
      <c r="F15" s="46"/>
      <c r="G15" s="46"/>
      <c r="H15" s="46"/>
      <c r="I15" s="46"/>
      <c r="J15" s="68"/>
    </row>
    <row r="16" s="61" customFormat="1" ht="25.35" customHeight="1" spans="1:10">
      <c r="A16" s="54" t="s">
        <v>812</v>
      </c>
      <c r="B16" s="45"/>
      <c r="C16" s="45"/>
      <c r="D16" s="45"/>
      <c r="E16" s="45"/>
      <c r="F16" s="45"/>
      <c r="G16" s="45"/>
      <c r="H16" s="45"/>
      <c r="I16" s="45"/>
      <c r="J16" s="69"/>
    </row>
    <row r="17" ht="39.6" customHeight="1" spans="1:10">
      <c r="A17" s="65" t="s">
        <v>820</v>
      </c>
      <c r="B17" s="65"/>
      <c r="C17" s="65"/>
      <c r="D17" s="65"/>
      <c r="E17" s="65"/>
      <c r="F17" s="65"/>
      <c r="G17" s="65"/>
      <c r="H17" s="65"/>
      <c r="I17" s="65"/>
      <c r="J17" s="65"/>
    </row>
  </sheetData>
  <mergeCells count="2">
    <mergeCell ref="A2:J2"/>
    <mergeCell ref="A17:J17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&amp;C附表1-13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2"/>
  <sheetViews>
    <sheetView workbookViewId="0">
      <selection activeCell="I11" sqref="I11"/>
    </sheetView>
  </sheetViews>
  <sheetFormatPr defaultColWidth="9" defaultRowHeight="14.25" outlineLevelCol="3"/>
  <cols>
    <col min="1" max="1" width="38.5" style="37" customWidth="1"/>
    <col min="2" max="2" width="13" style="37" customWidth="1"/>
    <col min="3" max="3" width="14.75" style="37" customWidth="1"/>
    <col min="4" max="4" width="18" style="37" customWidth="1"/>
    <col min="5" max="16384" width="9" style="37"/>
  </cols>
  <sheetData>
    <row r="1" spans="1:1">
      <c r="A1" s="38" t="s">
        <v>821</v>
      </c>
    </row>
    <row r="2" ht="20.25" spans="1:4">
      <c r="A2" s="39" t="s">
        <v>822</v>
      </c>
      <c r="B2" s="39"/>
      <c r="C2" s="39"/>
      <c r="D2" s="39"/>
    </row>
    <row r="3" ht="24.6" customHeight="1" spans="1:4">
      <c r="A3" s="40"/>
      <c r="B3" s="41"/>
      <c r="C3" s="41"/>
      <c r="D3" s="42" t="s">
        <v>709</v>
      </c>
    </row>
    <row r="4" ht="40.15" customHeight="1" spans="1:4">
      <c r="A4" s="43" t="s">
        <v>710</v>
      </c>
      <c r="B4" s="43" t="s">
        <v>110</v>
      </c>
      <c r="C4" s="12" t="s">
        <v>200</v>
      </c>
      <c r="D4" s="12" t="s">
        <v>201</v>
      </c>
    </row>
    <row r="5" ht="23.45" customHeight="1" spans="1:4">
      <c r="A5" s="46" t="s">
        <v>823</v>
      </c>
      <c r="B5" s="51">
        <v>71</v>
      </c>
      <c r="C5" s="51">
        <v>31</v>
      </c>
      <c r="D5" s="57">
        <f>B5/C5</f>
        <v>2.29032258064516</v>
      </c>
    </row>
    <row r="6" ht="23.45" customHeight="1" spans="1:4">
      <c r="A6" s="58" t="s">
        <v>824</v>
      </c>
      <c r="B6" s="59"/>
      <c r="C6" s="59"/>
      <c r="D6" s="57"/>
    </row>
    <row r="7" ht="23.45" customHeight="1" spans="1:4">
      <c r="A7" s="60" t="s">
        <v>825</v>
      </c>
      <c r="B7" s="59"/>
      <c r="C7" s="59"/>
      <c r="D7" s="57"/>
    </row>
    <row r="8" ht="23.45" customHeight="1" spans="1:4">
      <c r="A8" s="60" t="s">
        <v>825</v>
      </c>
      <c r="B8" s="59"/>
      <c r="C8" s="59"/>
      <c r="D8" s="57"/>
    </row>
    <row r="9" ht="23.45" customHeight="1" spans="1:4">
      <c r="A9" s="60" t="s">
        <v>825</v>
      </c>
      <c r="B9" s="59"/>
      <c r="C9" s="59"/>
      <c r="D9" s="57"/>
    </row>
    <row r="10" ht="23.45" customHeight="1" spans="1:4">
      <c r="A10" s="60" t="s">
        <v>825</v>
      </c>
      <c r="B10" s="59"/>
      <c r="C10" s="59"/>
      <c r="D10" s="57"/>
    </row>
    <row r="11" ht="23.45" customHeight="1" spans="1:4">
      <c r="A11" s="46" t="s">
        <v>826</v>
      </c>
      <c r="B11" s="51">
        <v>50</v>
      </c>
      <c r="C11" s="51">
        <v>50</v>
      </c>
      <c r="D11" s="57">
        <f t="shared" ref="D6:D22" si="0">B11/C11</f>
        <v>1</v>
      </c>
    </row>
    <row r="12" ht="23.45" customHeight="1" spans="1:4">
      <c r="A12" s="58" t="s">
        <v>827</v>
      </c>
      <c r="B12" s="59"/>
      <c r="C12" s="59"/>
      <c r="D12" s="57"/>
    </row>
    <row r="13" ht="23.45" customHeight="1" spans="1:4">
      <c r="A13" s="60" t="s">
        <v>828</v>
      </c>
      <c r="B13" s="59"/>
      <c r="C13" s="59"/>
      <c r="D13" s="57"/>
    </row>
    <row r="14" ht="23.45" customHeight="1" spans="1:4">
      <c r="A14" s="60" t="s">
        <v>829</v>
      </c>
      <c r="B14" s="59"/>
      <c r="C14" s="59"/>
      <c r="D14" s="57"/>
    </row>
    <row r="15" ht="23.45" customHeight="1" spans="1:4">
      <c r="A15" s="60" t="s">
        <v>830</v>
      </c>
      <c r="B15" s="59"/>
      <c r="C15" s="59"/>
      <c r="D15" s="57"/>
    </row>
    <row r="16" ht="23.45" customHeight="1" spans="1:4">
      <c r="A16" s="46" t="s">
        <v>831</v>
      </c>
      <c r="B16" s="59"/>
      <c r="C16" s="59"/>
      <c r="D16" s="57"/>
    </row>
    <row r="17" ht="23.45" customHeight="1" spans="1:4">
      <c r="A17" s="46" t="s">
        <v>832</v>
      </c>
      <c r="B17" s="59"/>
      <c r="C17" s="59"/>
      <c r="D17" s="57"/>
    </row>
    <row r="18" ht="23.45" customHeight="1" spans="1:4">
      <c r="A18" s="46" t="s">
        <v>833</v>
      </c>
      <c r="B18" s="59"/>
      <c r="C18" s="59"/>
      <c r="D18" s="57"/>
    </row>
    <row r="19" ht="23.45" customHeight="1" spans="1:4">
      <c r="A19" s="54" t="s">
        <v>834</v>
      </c>
      <c r="B19" s="59">
        <f>SUM(B5,B11,B16,B17,B18)</f>
        <v>121</v>
      </c>
      <c r="C19" s="59">
        <f>SUM(C5,C11,C16,C17,C18)</f>
        <v>81</v>
      </c>
      <c r="D19" s="57">
        <f t="shared" si="0"/>
        <v>1.49382716049383</v>
      </c>
    </row>
    <row r="20" ht="23.45" customHeight="1" spans="1:4">
      <c r="A20" s="46" t="s">
        <v>835</v>
      </c>
      <c r="B20" s="59"/>
      <c r="C20" s="59"/>
      <c r="D20" s="57"/>
    </row>
    <row r="21" ht="23.45" customHeight="1" spans="1:4">
      <c r="A21" s="46" t="s">
        <v>836</v>
      </c>
      <c r="B21" s="59"/>
      <c r="C21" s="59">
        <v>110</v>
      </c>
      <c r="D21" s="57">
        <f t="shared" si="0"/>
        <v>0</v>
      </c>
    </row>
    <row r="22" ht="23.45" customHeight="1" spans="1:4">
      <c r="A22" s="54" t="s">
        <v>152</v>
      </c>
      <c r="B22" s="59">
        <f>B19+B20+B21</f>
        <v>121</v>
      </c>
      <c r="C22" s="59">
        <f>C19+C20+C21</f>
        <v>191</v>
      </c>
      <c r="D22" s="57">
        <f t="shared" si="0"/>
        <v>0.633507853403141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5"/>
  <sheetViews>
    <sheetView workbookViewId="0">
      <selection activeCell="E10" sqref="E10"/>
    </sheetView>
  </sheetViews>
  <sheetFormatPr defaultColWidth="9" defaultRowHeight="14.25" outlineLevelCol="3"/>
  <cols>
    <col min="1" max="1" width="43.375" style="37" customWidth="1"/>
    <col min="2" max="2" width="10.375" style="37" customWidth="1"/>
    <col min="3" max="3" width="15.125" style="37" customWidth="1"/>
    <col min="4" max="4" width="20.5" style="37" customWidth="1"/>
    <col min="5" max="5" width="25.5" style="37" customWidth="1"/>
    <col min="6" max="16384" width="9" style="37"/>
  </cols>
  <sheetData>
    <row r="1" spans="1:1">
      <c r="A1" s="38" t="s">
        <v>837</v>
      </c>
    </row>
    <row r="2" ht="26.45" customHeight="1" spans="1:4">
      <c r="A2" s="39" t="s">
        <v>838</v>
      </c>
      <c r="B2" s="39"/>
      <c r="C2" s="39"/>
      <c r="D2" s="39"/>
    </row>
    <row r="3" spans="1:4">
      <c r="A3" s="40"/>
      <c r="B3" s="41"/>
      <c r="C3" s="41"/>
      <c r="D3" s="42" t="s">
        <v>709</v>
      </c>
    </row>
    <row r="4" ht="34.15" customHeight="1" spans="1:4">
      <c r="A4" s="43" t="s">
        <v>710</v>
      </c>
      <c r="B4" s="43" t="s">
        <v>110</v>
      </c>
      <c r="C4" s="12" t="s">
        <v>200</v>
      </c>
      <c r="D4" s="12" t="s">
        <v>201</v>
      </c>
    </row>
    <row r="5" ht="18.6" customHeight="1" spans="1:4">
      <c r="A5" s="44" t="s">
        <v>839</v>
      </c>
      <c r="B5" s="45"/>
      <c r="C5" s="45"/>
      <c r="D5" s="45"/>
    </row>
    <row r="6" ht="18.6" customHeight="1" spans="1:4">
      <c r="A6" s="44" t="s">
        <v>840</v>
      </c>
      <c r="B6" s="46"/>
      <c r="C6" s="46"/>
      <c r="D6" s="46"/>
    </row>
    <row r="7" ht="18.6" customHeight="1" spans="1:4">
      <c r="A7" s="47" t="s">
        <v>841</v>
      </c>
      <c r="B7" s="46"/>
      <c r="C7" s="46"/>
      <c r="D7" s="46"/>
    </row>
    <row r="8" ht="18.6" customHeight="1" spans="1:4">
      <c r="A8" s="47" t="s">
        <v>842</v>
      </c>
      <c r="B8" s="46"/>
      <c r="C8" s="46"/>
      <c r="D8" s="46"/>
    </row>
    <row r="9" ht="18.6" customHeight="1" spans="1:4">
      <c r="A9" s="47" t="s">
        <v>843</v>
      </c>
      <c r="B9" s="46"/>
      <c r="C9" s="46"/>
      <c r="D9" s="46"/>
    </row>
    <row r="10" ht="18.6" customHeight="1" spans="1:4">
      <c r="A10" s="47" t="s">
        <v>844</v>
      </c>
      <c r="B10" s="46"/>
      <c r="C10" s="46"/>
      <c r="D10" s="46"/>
    </row>
    <row r="11" ht="18.6" customHeight="1" spans="1:4">
      <c r="A11" s="47" t="s">
        <v>845</v>
      </c>
      <c r="B11" s="46"/>
      <c r="C11" s="46"/>
      <c r="D11" s="46"/>
    </row>
    <row r="12" ht="18.6" customHeight="1" spans="1:4">
      <c r="A12" s="47" t="s">
        <v>846</v>
      </c>
      <c r="B12" s="46"/>
      <c r="C12" s="46"/>
      <c r="D12" s="46"/>
    </row>
    <row r="13" ht="18.6" customHeight="1" spans="1:4">
      <c r="A13" s="47" t="s">
        <v>847</v>
      </c>
      <c r="B13" s="46"/>
      <c r="C13" s="46"/>
      <c r="D13" s="46"/>
    </row>
    <row r="14" ht="18.6" customHeight="1" spans="1:4">
      <c r="A14" s="47" t="s">
        <v>848</v>
      </c>
      <c r="B14" s="46"/>
      <c r="C14" s="46"/>
      <c r="D14" s="46"/>
    </row>
    <row r="15" ht="18.6" customHeight="1" spans="1:4">
      <c r="A15" s="44" t="s">
        <v>849</v>
      </c>
      <c r="B15" s="48"/>
      <c r="C15" s="48"/>
      <c r="D15" s="48"/>
    </row>
    <row r="16" ht="18.6" customHeight="1" spans="1:4">
      <c r="A16" s="49" t="s">
        <v>850</v>
      </c>
      <c r="B16" s="50"/>
      <c r="C16" s="50"/>
      <c r="D16" s="50"/>
    </row>
    <row r="17" ht="18.6" customHeight="1" spans="1:4">
      <c r="A17" s="47" t="s">
        <v>851</v>
      </c>
      <c r="B17" s="50"/>
      <c r="C17" s="50"/>
      <c r="D17" s="50"/>
    </row>
    <row r="18" ht="18.6" customHeight="1" spans="1:4">
      <c r="A18" s="47" t="s">
        <v>852</v>
      </c>
      <c r="B18" s="50"/>
      <c r="C18" s="50"/>
      <c r="D18" s="50"/>
    </row>
    <row r="19" ht="18.6" customHeight="1" spans="1:4">
      <c r="A19" s="47" t="s">
        <v>853</v>
      </c>
      <c r="B19" s="50"/>
      <c r="C19" s="50"/>
      <c r="D19" s="50"/>
    </row>
    <row r="20" ht="18.6" customHeight="1" spans="1:4">
      <c r="A20" s="47" t="s">
        <v>854</v>
      </c>
      <c r="B20" s="50"/>
      <c r="C20" s="50"/>
      <c r="D20" s="50"/>
    </row>
    <row r="21" ht="18.6" customHeight="1" spans="1:4">
      <c r="A21" s="47" t="s">
        <v>855</v>
      </c>
      <c r="B21" s="50"/>
      <c r="C21" s="50"/>
      <c r="D21" s="50"/>
    </row>
    <row r="22" ht="18.6" customHeight="1" spans="1:4">
      <c r="A22" s="47" t="s">
        <v>856</v>
      </c>
      <c r="B22" s="50"/>
      <c r="C22" s="50"/>
      <c r="D22" s="50"/>
    </row>
    <row r="23" ht="18.6" customHeight="1" spans="1:4">
      <c r="A23" s="47" t="s">
        <v>857</v>
      </c>
      <c r="B23" s="50"/>
      <c r="C23" s="50"/>
      <c r="D23" s="50"/>
    </row>
    <row r="24" ht="18.6" customHeight="1" spans="1:4">
      <c r="A24" s="44" t="s">
        <v>858</v>
      </c>
      <c r="B24" s="48"/>
      <c r="C24" s="48"/>
      <c r="D24" s="48"/>
    </row>
    <row r="25" ht="18.6" customHeight="1" spans="1:4">
      <c r="A25" s="44" t="s">
        <v>859</v>
      </c>
      <c r="B25" s="50"/>
      <c r="C25" s="50"/>
      <c r="D25" s="50"/>
    </row>
    <row r="26" ht="18.6" customHeight="1" spans="1:4">
      <c r="A26" s="44" t="s">
        <v>860</v>
      </c>
      <c r="B26" s="48"/>
      <c r="C26" s="48"/>
      <c r="D26" s="48"/>
    </row>
    <row r="27" ht="18.6" customHeight="1" spans="1:4">
      <c r="A27" s="44" t="s">
        <v>861</v>
      </c>
      <c r="B27" s="50"/>
      <c r="C27" s="50"/>
      <c r="D27" s="50"/>
    </row>
    <row r="28" ht="18.6" customHeight="1" spans="1:4">
      <c r="A28" s="44" t="s">
        <v>862</v>
      </c>
      <c r="B28" s="50"/>
      <c r="C28" s="50"/>
      <c r="D28" s="50"/>
    </row>
    <row r="29" ht="18.6" customHeight="1" spans="1:4">
      <c r="A29" s="44" t="s">
        <v>863</v>
      </c>
      <c r="B29" s="50"/>
      <c r="C29" s="50"/>
      <c r="D29" s="50"/>
    </row>
    <row r="30" ht="18.6" customHeight="1" spans="1:4">
      <c r="A30" s="44" t="s">
        <v>864</v>
      </c>
      <c r="B30" s="51">
        <v>58</v>
      </c>
      <c r="C30" s="52">
        <v>24</v>
      </c>
      <c r="D30" s="53">
        <f t="shared" ref="D30:D35" si="0">B30/C30</f>
        <v>2.41666666666667</v>
      </c>
    </row>
    <row r="31" ht="18.6" customHeight="1" spans="1:4">
      <c r="A31" s="44" t="s">
        <v>865</v>
      </c>
      <c r="B31" s="51">
        <v>58</v>
      </c>
      <c r="C31" s="52">
        <v>24</v>
      </c>
      <c r="D31" s="53">
        <f t="shared" si="0"/>
        <v>2.41666666666667</v>
      </c>
    </row>
    <row r="32" ht="18.6" customHeight="1" spans="1:4">
      <c r="A32" s="54" t="s">
        <v>180</v>
      </c>
      <c r="B32" s="55">
        <f>B5+B15+B24+B26+B30</f>
        <v>58</v>
      </c>
      <c r="C32" s="55">
        <f>C5+C15+C24+C26+C30</f>
        <v>24</v>
      </c>
      <c r="D32" s="53">
        <f t="shared" si="0"/>
        <v>2.41666666666667</v>
      </c>
    </row>
    <row r="33" ht="18.6" customHeight="1" spans="1:4">
      <c r="A33" s="56" t="s">
        <v>866</v>
      </c>
      <c r="B33" s="50"/>
      <c r="C33" s="50"/>
      <c r="D33" s="53"/>
    </row>
    <row r="34" ht="18.6" customHeight="1" spans="1:4">
      <c r="A34" s="46" t="s">
        <v>867</v>
      </c>
      <c r="B34" s="50">
        <v>63</v>
      </c>
      <c r="C34" s="50">
        <v>167</v>
      </c>
      <c r="D34" s="53">
        <f t="shared" si="0"/>
        <v>0.377245508982036</v>
      </c>
    </row>
    <row r="35" ht="18.6" customHeight="1" spans="1:4">
      <c r="A35" s="54" t="s">
        <v>868</v>
      </c>
      <c r="B35" s="48">
        <f>B32+B33+B34</f>
        <v>121</v>
      </c>
      <c r="C35" s="48">
        <f>C32+C33+C34</f>
        <v>191</v>
      </c>
      <c r="D35" s="53">
        <f t="shared" si="0"/>
        <v>0.633507853403141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workbookViewId="0">
      <selection activeCell="I9" sqref="I9"/>
    </sheetView>
  </sheetViews>
  <sheetFormatPr defaultColWidth="8.125" defaultRowHeight="14.25" outlineLevelCol="5"/>
  <cols>
    <col min="1" max="1" width="35.125" style="4" customWidth="1"/>
    <col min="2" max="2" width="16.5" style="4" customWidth="1"/>
    <col min="3" max="3" width="16.375" style="4" customWidth="1"/>
    <col min="4" max="4" width="19.875" style="5" customWidth="1"/>
    <col min="5" max="5" width="10.5" style="4" customWidth="1"/>
    <col min="6" max="6" width="9.125" style="4" customWidth="1"/>
    <col min="7" max="13" width="8.125" style="4"/>
    <col min="14" max="14" width="11.5" style="4" customWidth="1"/>
    <col min="15" max="16384" width="8.125" style="4"/>
  </cols>
  <sheetData>
    <row r="1" spans="1:1">
      <c r="A1" s="4" t="s">
        <v>869</v>
      </c>
    </row>
    <row r="2" ht="20.25" spans="1:4">
      <c r="A2" s="6" t="s">
        <v>870</v>
      </c>
      <c r="B2" s="6"/>
      <c r="C2" s="6"/>
      <c r="D2" s="6"/>
    </row>
    <row r="3" spans="1:4">
      <c r="A3" s="7"/>
      <c r="B3" s="8"/>
      <c r="D3" s="9" t="s">
        <v>709</v>
      </c>
    </row>
    <row r="4" s="1" customFormat="1" ht="33.6" customHeight="1" spans="1:4">
      <c r="A4" s="24" t="s">
        <v>710</v>
      </c>
      <c r="B4" s="11" t="s">
        <v>110</v>
      </c>
      <c r="C4" s="12" t="s">
        <v>200</v>
      </c>
      <c r="D4" s="12" t="s">
        <v>201</v>
      </c>
    </row>
    <row r="5" ht="29.1" customHeight="1" spans="1:4">
      <c r="A5" s="25" t="s">
        <v>871</v>
      </c>
      <c r="B5" s="26">
        <v>686</v>
      </c>
      <c r="C5" s="26">
        <v>563</v>
      </c>
      <c r="D5" s="16">
        <f>B5/C5</f>
        <v>1.21847246891652</v>
      </c>
    </row>
    <row r="6" ht="29.1" customHeight="1" spans="1:4">
      <c r="A6" s="25" t="s">
        <v>872</v>
      </c>
      <c r="B6" s="27">
        <v>14</v>
      </c>
      <c r="C6" s="28">
        <v>11</v>
      </c>
      <c r="D6" s="16">
        <f t="shared" ref="D6:D18" si="0">B6/C6</f>
        <v>1.27272727272727</v>
      </c>
    </row>
    <row r="7" ht="29.1" customHeight="1" spans="1:4">
      <c r="A7" s="25" t="s">
        <v>873</v>
      </c>
      <c r="B7" s="29">
        <v>82</v>
      </c>
      <c r="C7" s="30">
        <v>39</v>
      </c>
      <c r="D7" s="16">
        <f t="shared" si="0"/>
        <v>2.1025641025641</v>
      </c>
    </row>
    <row r="8" ht="29.1" customHeight="1" spans="1:4">
      <c r="A8" s="25" t="s">
        <v>874</v>
      </c>
      <c r="B8" s="30">
        <v>2926</v>
      </c>
      <c r="C8" s="30">
        <v>2817</v>
      </c>
      <c r="D8" s="16">
        <f t="shared" si="0"/>
        <v>1.0386936457224</v>
      </c>
    </row>
    <row r="9" ht="29.1" customHeight="1" spans="1:6">
      <c r="A9" s="25" t="s">
        <v>875</v>
      </c>
      <c r="B9" s="30">
        <v>2591</v>
      </c>
      <c r="C9" s="30">
        <v>2479</v>
      </c>
      <c r="D9" s="16">
        <f t="shared" si="0"/>
        <v>1.04517950786608</v>
      </c>
      <c r="F9" s="31"/>
    </row>
    <row r="10" ht="29.1" customHeight="1" spans="1:4">
      <c r="A10" s="32" t="s">
        <v>876</v>
      </c>
      <c r="B10" s="30">
        <v>176</v>
      </c>
      <c r="C10" s="30">
        <v>204</v>
      </c>
      <c r="D10" s="16">
        <f t="shared" si="0"/>
        <v>0.862745098039216</v>
      </c>
    </row>
    <row r="11" ht="29.1" customHeight="1" spans="1:4">
      <c r="A11" s="33" t="s">
        <v>877</v>
      </c>
      <c r="B11" s="30"/>
      <c r="C11" s="30"/>
      <c r="D11" s="16"/>
    </row>
    <row r="12" ht="29.1" customHeight="1" spans="1:4">
      <c r="A12" s="32" t="s">
        <v>878</v>
      </c>
      <c r="B12" s="30">
        <v>2</v>
      </c>
      <c r="C12" s="30">
        <v>40</v>
      </c>
      <c r="D12" s="16">
        <f t="shared" si="0"/>
        <v>0.05</v>
      </c>
    </row>
    <row r="13" ht="29.1" customHeight="1" spans="1:4">
      <c r="A13" s="34" t="s">
        <v>139</v>
      </c>
      <c r="B13" s="35">
        <v>3710</v>
      </c>
      <c r="C13" s="35">
        <v>3470</v>
      </c>
      <c r="D13" s="16">
        <f t="shared" si="0"/>
        <v>1.06916426512968</v>
      </c>
    </row>
    <row r="14" ht="29.1" customHeight="1" spans="1:4">
      <c r="A14" s="25" t="s">
        <v>879</v>
      </c>
      <c r="B14" s="30"/>
      <c r="C14" s="30"/>
      <c r="D14" s="16"/>
    </row>
    <row r="15" ht="29.1" customHeight="1" spans="1:4">
      <c r="A15" s="25" t="s">
        <v>880</v>
      </c>
      <c r="B15" s="30"/>
      <c r="C15" s="30"/>
      <c r="D15" s="16"/>
    </row>
    <row r="16" ht="29.1" customHeight="1" spans="1:4">
      <c r="A16" s="25" t="s">
        <v>881</v>
      </c>
      <c r="B16" s="30">
        <v>6665</v>
      </c>
      <c r="C16" s="30">
        <v>5876</v>
      </c>
      <c r="D16" s="16">
        <f t="shared" si="0"/>
        <v>1.13427501701838</v>
      </c>
    </row>
    <row r="17" ht="29.1" customHeight="1" spans="1:4">
      <c r="A17" s="36"/>
      <c r="B17" s="30"/>
      <c r="C17" s="30"/>
      <c r="D17" s="16"/>
    </row>
    <row r="18" ht="29.1" customHeight="1" spans="1:4">
      <c r="A18" s="34" t="s">
        <v>882</v>
      </c>
      <c r="B18" s="35">
        <v>10375</v>
      </c>
      <c r="C18" s="35">
        <v>9346</v>
      </c>
      <c r="D18" s="16">
        <f t="shared" si="0"/>
        <v>1.11010057778729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8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workbookViewId="0">
      <selection activeCell="J10" sqref="J10"/>
    </sheetView>
  </sheetViews>
  <sheetFormatPr defaultColWidth="8.125" defaultRowHeight="14.25" outlineLevelCol="5"/>
  <cols>
    <col min="1" max="1" width="37.125" style="4" customWidth="1"/>
    <col min="2" max="2" width="11" style="4" customWidth="1"/>
    <col min="3" max="3" width="13.875" style="4" customWidth="1"/>
    <col min="4" max="4" width="20.125" style="5" customWidth="1"/>
    <col min="5" max="5" width="10.5" style="4" customWidth="1"/>
    <col min="6" max="6" width="9.125" style="4" customWidth="1"/>
    <col min="7" max="13" width="8.125" style="4"/>
    <col min="14" max="14" width="11.5" style="4" customWidth="1"/>
    <col min="15" max="16384" width="8.125" style="4"/>
  </cols>
  <sheetData>
    <row r="1" ht="19.9" customHeight="1" spans="1:1">
      <c r="A1" s="4" t="s">
        <v>883</v>
      </c>
    </row>
    <row r="2" ht="20.25" spans="1:4">
      <c r="A2" s="6" t="s">
        <v>884</v>
      </c>
      <c r="B2" s="6"/>
      <c r="C2" s="6"/>
      <c r="D2" s="6"/>
    </row>
    <row r="3" spans="1:4">
      <c r="A3" s="7"/>
      <c r="B3" s="8"/>
      <c r="D3" s="9" t="s">
        <v>709</v>
      </c>
    </row>
    <row r="4" s="1" customFormat="1" ht="27" spans="1:4">
      <c r="A4" s="10" t="s">
        <v>710</v>
      </c>
      <c r="B4" s="11" t="s">
        <v>110</v>
      </c>
      <c r="C4" s="12" t="s">
        <v>200</v>
      </c>
      <c r="D4" s="12" t="s">
        <v>201</v>
      </c>
    </row>
    <row r="5" s="2" customFormat="1" ht="29.1" customHeight="1" spans="1:4">
      <c r="A5" s="13" t="s">
        <v>885</v>
      </c>
      <c r="B5" s="14">
        <v>2591</v>
      </c>
      <c r="C5" s="15">
        <v>2479</v>
      </c>
      <c r="D5" s="16">
        <f>B5/C5</f>
        <v>1.04517950786608</v>
      </c>
    </row>
    <row r="6" s="2" customFormat="1" ht="29.1" customHeight="1" spans="1:4">
      <c r="A6" s="13" t="s">
        <v>886</v>
      </c>
      <c r="B6" s="15">
        <v>86</v>
      </c>
      <c r="C6" s="15">
        <v>67</v>
      </c>
      <c r="D6" s="16">
        <f t="shared" ref="D6:D18" si="0">B6/C6</f>
        <v>1.28358208955224</v>
      </c>
    </row>
    <row r="7" s="2" customFormat="1" ht="29.1" customHeight="1" spans="1:4">
      <c r="A7" s="13" t="s">
        <v>887</v>
      </c>
      <c r="B7" s="17">
        <v>159</v>
      </c>
      <c r="C7" s="15">
        <v>134</v>
      </c>
      <c r="D7" s="16">
        <f t="shared" si="0"/>
        <v>1.1865671641791</v>
      </c>
    </row>
    <row r="8" s="2" customFormat="1" ht="29.1" customHeight="1" spans="1:4">
      <c r="A8" s="13" t="s">
        <v>888</v>
      </c>
      <c r="B8" s="15">
        <v>1</v>
      </c>
      <c r="C8" s="15">
        <v>1</v>
      </c>
      <c r="D8" s="16">
        <f t="shared" si="0"/>
        <v>1</v>
      </c>
    </row>
    <row r="9" s="2" customFormat="1" ht="29.1" customHeight="1" spans="1:6">
      <c r="A9" s="13"/>
      <c r="B9" s="17"/>
      <c r="C9" s="17"/>
      <c r="D9" s="16"/>
      <c r="F9" s="18"/>
    </row>
    <row r="10" s="2" customFormat="1" ht="29.1" customHeight="1" spans="1:4">
      <c r="A10" s="13"/>
      <c r="B10" s="17"/>
      <c r="C10" s="17"/>
      <c r="D10" s="16"/>
    </row>
    <row r="11" s="2" customFormat="1" ht="29.1" customHeight="1" spans="1:4">
      <c r="A11" s="13"/>
      <c r="B11" s="17"/>
      <c r="C11" s="17"/>
      <c r="D11" s="16"/>
    </row>
    <row r="12" s="2" customFormat="1" ht="29.1" customHeight="1" spans="1:4">
      <c r="A12" s="13"/>
      <c r="B12" s="17"/>
      <c r="C12" s="17"/>
      <c r="D12" s="16"/>
    </row>
    <row r="13" s="3" customFormat="1" ht="29.1" customHeight="1" spans="1:4">
      <c r="A13" s="19" t="s">
        <v>180</v>
      </c>
      <c r="B13" s="20">
        <f>SUM(B5:B8)</f>
        <v>2837</v>
      </c>
      <c r="C13" s="21">
        <f>SUM(C5:C8)</f>
        <v>2681</v>
      </c>
      <c r="D13" s="16">
        <f t="shared" si="0"/>
        <v>1.05818724356583</v>
      </c>
    </row>
    <row r="14" s="2" customFormat="1" ht="29.1" customHeight="1" spans="1:4">
      <c r="A14" s="22" t="s">
        <v>813</v>
      </c>
      <c r="B14" s="17"/>
      <c r="C14" s="17"/>
      <c r="D14" s="16"/>
    </row>
    <row r="15" s="2" customFormat="1" ht="29.1" customHeight="1" spans="1:4">
      <c r="A15" s="22" t="s">
        <v>814</v>
      </c>
      <c r="B15" s="17"/>
      <c r="C15" s="17"/>
      <c r="D15" s="16"/>
    </row>
    <row r="16" s="3" customFormat="1" ht="29.1" customHeight="1" spans="1:4">
      <c r="A16" s="22" t="s">
        <v>889</v>
      </c>
      <c r="B16" s="15">
        <v>873</v>
      </c>
      <c r="C16" s="15">
        <v>789</v>
      </c>
      <c r="D16" s="16">
        <f t="shared" si="0"/>
        <v>1.106463878327</v>
      </c>
    </row>
    <row r="17" ht="29.1" customHeight="1" spans="1:4">
      <c r="A17" s="22" t="s">
        <v>890</v>
      </c>
      <c r="B17" s="15">
        <v>7538</v>
      </c>
      <c r="C17" s="15">
        <v>6665</v>
      </c>
      <c r="D17" s="16">
        <f t="shared" si="0"/>
        <v>1.13098274568642</v>
      </c>
    </row>
    <row r="18" ht="29.1" customHeight="1" spans="1:4">
      <c r="A18" s="23" t="s">
        <v>891</v>
      </c>
      <c r="B18" s="20">
        <v>10375</v>
      </c>
      <c r="C18" s="21">
        <v>9346</v>
      </c>
      <c r="D18" s="16">
        <f t="shared" si="0"/>
        <v>1.11010057778729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8">
    <cfRule type="cellIs" dxfId="1" priority="2" stopIfTrue="1" operator="lessThan">
      <formula>0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&amp;C附表1-19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1"/>
  <sheetViews>
    <sheetView tabSelected="1" workbookViewId="0">
      <selection activeCell="E10" sqref="E10"/>
    </sheetView>
  </sheetViews>
  <sheetFormatPr defaultColWidth="9" defaultRowHeight="14.25" outlineLevelCol="6"/>
  <cols>
    <col min="1" max="1" width="44.625" style="37" customWidth="1"/>
    <col min="2" max="3" width="12.125" style="37" customWidth="1"/>
    <col min="4" max="4" width="15.125" style="37" customWidth="1"/>
    <col min="5" max="16384" width="9" style="37"/>
  </cols>
  <sheetData>
    <row r="1" spans="1:4">
      <c r="A1" s="182"/>
      <c r="B1" s="182"/>
      <c r="C1" s="182"/>
      <c r="D1" s="182"/>
    </row>
    <row r="2" ht="18" customHeight="1" spans="1:2">
      <c r="A2" s="157" t="s">
        <v>106</v>
      </c>
      <c r="B2" s="158"/>
    </row>
    <row r="3" ht="22.5" spans="1:4">
      <c r="A3" s="183" t="s">
        <v>107</v>
      </c>
      <c r="B3" s="183"/>
      <c r="C3" s="183"/>
      <c r="D3" s="183"/>
    </row>
    <row r="4" spans="1:4">
      <c r="A4" s="160"/>
      <c r="B4" s="158"/>
      <c r="D4" s="161" t="s">
        <v>108</v>
      </c>
    </row>
    <row r="5" ht="37.35" customHeight="1" spans="1:4">
      <c r="A5" s="184" t="s">
        <v>109</v>
      </c>
      <c r="B5" s="162" t="s">
        <v>110</v>
      </c>
      <c r="C5" s="163" t="s">
        <v>111</v>
      </c>
      <c r="D5" s="163" t="s">
        <v>112</v>
      </c>
    </row>
    <row r="6" ht="15.6" customHeight="1" spans="1:4">
      <c r="A6" s="185" t="s">
        <v>113</v>
      </c>
      <c r="B6" s="186">
        <f>SUM(B7:B22)</f>
        <v>31650</v>
      </c>
      <c r="C6" s="186">
        <f>SUM(C7:C22)</f>
        <v>27745</v>
      </c>
      <c r="D6" s="187">
        <f>B6/C6</f>
        <v>1.14074608037484</v>
      </c>
    </row>
    <row r="7" ht="15.6" customHeight="1" spans="1:4">
      <c r="A7" s="188" t="s">
        <v>114</v>
      </c>
      <c r="B7" s="189">
        <v>15500</v>
      </c>
      <c r="C7" s="189">
        <v>14532</v>
      </c>
      <c r="D7" s="187">
        <f t="shared" ref="D7:D44" si="0">B7/C7</f>
        <v>1.06661161574456</v>
      </c>
    </row>
    <row r="8" ht="15.6" customHeight="1" spans="1:4">
      <c r="A8" s="188" t="s">
        <v>115</v>
      </c>
      <c r="B8" s="190">
        <v>0</v>
      </c>
      <c r="C8" s="190">
        <v>161</v>
      </c>
      <c r="D8" s="187">
        <f t="shared" si="0"/>
        <v>0</v>
      </c>
    </row>
    <row r="9" ht="15.6" customHeight="1" spans="1:4">
      <c r="A9" s="188" t="s">
        <v>116</v>
      </c>
      <c r="B9" s="191">
        <v>4800</v>
      </c>
      <c r="C9" s="190">
        <v>4181</v>
      </c>
      <c r="D9" s="187">
        <f t="shared" si="0"/>
        <v>1.14805070557283</v>
      </c>
    </row>
    <row r="10" ht="15.6" customHeight="1" spans="1:7">
      <c r="A10" s="188" t="s">
        <v>117</v>
      </c>
      <c r="B10" s="191">
        <v>1200</v>
      </c>
      <c r="C10" s="51">
        <v>1007</v>
      </c>
      <c r="D10" s="187">
        <f t="shared" si="0"/>
        <v>1.19165839126117</v>
      </c>
      <c r="G10" s="169"/>
    </row>
    <row r="11" ht="15.6" customHeight="1" spans="1:4">
      <c r="A11" s="188" t="s">
        <v>118</v>
      </c>
      <c r="B11" s="191">
        <v>2000</v>
      </c>
      <c r="C11" s="51">
        <v>1895</v>
      </c>
      <c r="D11" s="187">
        <f t="shared" si="0"/>
        <v>1.05540897097625</v>
      </c>
    </row>
    <row r="12" ht="15.6" customHeight="1" spans="1:4">
      <c r="A12" s="188" t="s">
        <v>119</v>
      </c>
      <c r="B12" s="191">
        <v>1000</v>
      </c>
      <c r="C12" s="51">
        <v>952</v>
      </c>
      <c r="D12" s="187">
        <f t="shared" si="0"/>
        <v>1.05042016806723</v>
      </c>
    </row>
    <row r="13" ht="15.6" customHeight="1" spans="1:4">
      <c r="A13" s="188" t="s">
        <v>120</v>
      </c>
      <c r="B13" s="191">
        <v>500</v>
      </c>
      <c r="C13" s="51">
        <v>422</v>
      </c>
      <c r="D13" s="187">
        <f t="shared" si="0"/>
        <v>1.18483412322275</v>
      </c>
    </row>
    <row r="14" ht="15.6" customHeight="1" spans="1:4">
      <c r="A14" s="188" t="s">
        <v>121</v>
      </c>
      <c r="B14" s="191">
        <v>240</v>
      </c>
      <c r="C14" s="51">
        <v>213</v>
      </c>
      <c r="D14" s="187">
        <f t="shared" si="0"/>
        <v>1.12676056338028</v>
      </c>
    </row>
    <row r="15" ht="15.6" customHeight="1" spans="1:4">
      <c r="A15" s="188" t="s">
        <v>122</v>
      </c>
      <c r="B15" s="191">
        <v>180</v>
      </c>
      <c r="C15" s="51">
        <v>159</v>
      </c>
      <c r="D15" s="187">
        <f t="shared" si="0"/>
        <v>1.13207547169811</v>
      </c>
    </row>
    <row r="16" ht="15.6" customHeight="1" spans="1:4">
      <c r="A16" s="188" t="s">
        <v>123</v>
      </c>
      <c r="B16" s="191">
        <v>1100</v>
      </c>
      <c r="C16" s="51">
        <v>1014</v>
      </c>
      <c r="D16" s="187">
        <f t="shared" si="0"/>
        <v>1.08481262327416</v>
      </c>
    </row>
    <row r="17" ht="15.6" customHeight="1" spans="1:4">
      <c r="A17" s="188" t="s">
        <v>124</v>
      </c>
      <c r="B17" s="191">
        <v>250</v>
      </c>
      <c r="C17" s="51">
        <v>240</v>
      </c>
      <c r="D17" s="187">
        <f t="shared" si="0"/>
        <v>1.04166666666667</v>
      </c>
    </row>
    <row r="18" ht="15.6" customHeight="1" spans="1:4">
      <c r="A18" s="188" t="s">
        <v>125</v>
      </c>
      <c r="B18" s="191">
        <v>200</v>
      </c>
      <c r="C18" s="51">
        <v>111</v>
      </c>
      <c r="D18" s="187">
        <f t="shared" si="0"/>
        <v>1.8018018018018</v>
      </c>
    </row>
    <row r="19" ht="15.6" customHeight="1" spans="1:4">
      <c r="A19" s="188" t="s">
        <v>126</v>
      </c>
      <c r="B19" s="191">
        <v>1000</v>
      </c>
      <c r="C19" s="51">
        <v>813</v>
      </c>
      <c r="D19" s="187">
        <f t="shared" si="0"/>
        <v>1.230012300123</v>
      </c>
    </row>
    <row r="20" ht="15.6" customHeight="1" spans="1:4">
      <c r="A20" s="188" t="s">
        <v>127</v>
      </c>
      <c r="B20" s="191">
        <v>3480</v>
      </c>
      <c r="C20" s="51">
        <v>2045</v>
      </c>
      <c r="D20" s="187">
        <f t="shared" si="0"/>
        <v>1.70171149144254</v>
      </c>
    </row>
    <row r="21" ht="15.6" customHeight="1" spans="1:4">
      <c r="A21" s="188" t="s">
        <v>128</v>
      </c>
      <c r="B21" s="191">
        <v>200</v>
      </c>
      <c r="C21" s="192">
        <v>0</v>
      </c>
      <c r="D21" s="187"/>
    </row>
    <row r="22" ht="15.6" customHeight="1" spans="1:4">
      <c r="A22" s="188" t="s">
        <v>129</v>
      </c>
      <c r="B22" s="192">
        <v>0</v>
      </c>
      <c r="C22" s="192">
        <v>0</v>
      </c>
      <c r="D22" s="187"/>
    </row>
    <row r="23" ht="15.6" customHeight="1" spans="1:4">
      <c r="A23" s="185" t="s">
        <v>130</v>
      </c>
      <c r="B23" s="186">
        <f>SUM(B24:B31)</f>
        <v>6870</v>
      </c>
      <c r="C23" s="186">
        <f>SUM(C24:C31)</f>
        <v>8424</v>
      </c>
      <c r="D23" s="187">
        <f t="shared" si="0"/>
        <v>0.815527065527066</v>
      </c>
    </row>
    <row r="24" ht="15.6" customHeight="1" spans="1:4">
      <c r="A24" s="188" t="s">
        <v>131</v>
      </c>
      <c r="B24" s="193">
        <v>2750</v>
      </c>
      <c r="C24" s="193">
        <v>3380</v>
      </c>
      <c r="D24" s="187">
        <f t="shared" si="0"/>
        <v>0.813609467455621</v>
      </c>
    </row>
    <row r="25" ht="15.6" customHeight="1" spans="1:4">
      <c r="A25" s="188" t="s">
        <v>132</v>
      </c>
      <c r="B25" s="193">
        <v>1875</v>
      </c>
      <c r="C25" s="193">
        <v>2249</v>
      </c>
      <c r="D25" s="187">
        <f t="shared" si="0"/>
        <v>0.833703868385949</v>
      </c>
    </row>
    <row r="26" ht="15.6" customHeight="1" spans="1:4">
      <c r="A26" s="188" t="s">
        <v>133</v>
      </c>
      <c r="B26" s="193">
        <v>1200</v>
      </c>
      <c r="C26" s="193">
        <v>1300</v>
      </c>
      <c r="D26" s="187">
        <f t="shared" si="0"/>
        <v>0.923076923076923</v>
      </c>
    </row>
    <row r="27" ht="15.6" customHeight="1" spans="1:4">
      <c r="A27" s="188" t="s">
        <v>134</v>
      </c>
      <c r="B27" s="193">
        <v>0</v>
      </c>
      <c r="C27" s="193">
        <v>0</v>
      </c>
      <c r="D27" s="187"/>
    </row>
    <row r="28" ht="15.6" customHeight="1" spans="1:4">
      <c r="A28" s="188" t="s">
        <v>135</v>
      </c>
      <c r="B28" s="193">
        <v>1000</v>
      </c>
      <c r="C28" s="193">
        <v>1450</v>
      </c>
      <c r="D28" s="187">
        <f t="shared" si="0"/>
        <v>0.689655172413793</v>
      </c>
    </row>
    <row r="29" ht="15.6" customHeight="1" spans="1:4">
      <c r="A29" s="188" t="s">
        <v>136</v>
      </c>
      <c r="B29" s="78">
        <v>45</v>
      </c>
      <c r="C29" s="193">
        <v>45</v>
      </c>
      <c r="D29" s="187">
        <f t="shared" si="0"/>
        <v>1</v>
      </c>
    </row>
    <row r="30" ht="15.6" customHeight="1" spans="1:4">
      <c r="A30" s="188" t="s">
        <v>137</v>
      </c>
      <c r="B30" s="194">
        <v>0</v>
      </c>
      <c r="C30" s="166">
        <v>0</v>
      </c>
      <c r="D30" s="187"/>
    </row>
    <row r="31" ht="15.6" customHeight="1" spans="1:4">
      <c r="A31" s="188" t="s">
        <v>138</v>
      </c>
      <c r="B31" s="194">
        <v>0</v>
      </c>
      <c r="C31" s="166">
        <v>0</v>
      </c>
      <c r="D31" s="187"/>
    </row>
    <row r="32" ht="15.6" customHeight="1" spans="1:4">
      <c r="A32" s="195" t="s">
        <v>139</v>
      </c>
      <c r="B32" s="196">
        <f>B6+B23</f>
        <v>38520</v>
      </c>
      <c r="C32" s="196">
        <f>C23+C6</f>
        <v>36169</v>
      </c>
      <c r="D32" s="187">
        <f t="shared" si="0"/>
        <v>1.06500041471979</v>
      </c>
    </row>
    <row r="33" ht="15.6" customHeight="1" spans="1:4">
      <c r="A33" s="197" t="s">
        <v>140</v>
      </c>
      <c r="B33" s="198">
        <v>0</v>
      </c>
      <c r="C33" s="173">
        <v>0</v>
      </c>
      <c r="D33" s="187"/>
    </row>
    <row r="34" ht="15.6" customHeight="1" spans="1:4">
      <c r="A34" s="197" t="s">
        <v>141</v>
      </c>
      <c r="B34" s="198">
        <f>SUM(B35,B39:B44)</f>
        <v>65806.28</v>
      </c>
      <c r="C34" s="198">
        <f>SUM(C35,C39:C44)</f>
        <v>85144.49</v>
      </c>
      <c r="D34" s="187">
        <f t="shared" si="0"/>
        <v>0.772877728200615</v>
      </c>
    </row>
    <row r="35" ht="15.6" customHeight="1" spans="1:4">
      <c r="A35" s="199" t="s">
        <v>142</v>
      </c>
      <c r="B35" s="200">
        <f>SUM(B36:B38)</f>
        <v>41787.28</v>
      </c>
      <c r="C35" s="200">
        <f>SUM(C36:C38)</f>
        <v>41035.49</v>
      </c>
      <c r="D35" s="187">
        <f t="shared" si="0"/>
        <v>1.01832048307453</v>
      </c>
    </row>
    <row r="36" ht="15.6" customHeight="1" spans="1:4">
      <c r="A36" s="201" t="s">
        <v>143</v>
      </c>
      <c r="B36" s="78">
        <v>2971</v>
      </c>
      <c r="C36" s="78">
        <v>2971</v>
      </c>
      <c r="D36" s="187">
        <f t="shared" si="0"/>
        <v>1</v>
      </c>
    </row>
    <row r="37" ht="15.6" customHeight="1" spans="1:4">
      <c r="A37" s="201" t="s">
        <v>144</v>
      </c>
      <c r="B37" s="194">
        <v>38816.28</v>
      </c>
      <c r="C37" s="166">
        <v>38064.49</v>
      </c>
      <c r="D37" s="187">
        <f t="shared" si="0"/>
        <v>1.01975042881174</v>
      </c>
    </row>
    <row r="38" ht="15.6" customHeight="1" spans="1:4">
      <c r="A38" s="201" t="s">
        <v>145</v>
      </c>
      <c r="B38" s="194">
        <v>0</v>
      </c>
      <c r="C38" s="166">
        <v>0</v>
      </c>
      <c r="D38" s="187"/>
    </row>
    <row r="39" ht="15.6" customHeight="1" spans="1:4">
      <c r="A39" s="202" t="s">
        <v>146</v>
      </c>
      <c r="B39" s="194">
        <v>0</v>
      </c>
      <c r="C39" s="166">
        <v>0</v>
      </c>
      <c r="D39" s="187"/>
    </row>
    <row r="40" ht="15.6" customHeight="1" spans="1:4">
      <c r="A40" s="203" t="s">
        <v>147</v>
      </c>
      <c r="B40" s="194">
        <v>0</v>
      </c>
      <c r="C40" s="166">
        <v>1910</v>
      </c>
      <c r="D40" s="187">
        <f t="shared" si="0"/>
        <v>0</v>
      </c>
    </row>
    <row r="41" ht="15.6" customHeight="1" spans="1:4">
      <c r="A41" s="199" t="s">
        <v>148</v>
      </c>
      <c r="B41" s="194">
        <v>7495</v>
      </c>
      <c r="C41" s="166">
        <v>6442</v>
      </c>
      <c r="D41" s="187">
        <f t="shared" si="0"/>
        <v>1.16345855324433</v>
      </c>
    </row>
    <row r="42" ht="15.6" customHeight="1" spans="1:4">
      <c r="A42" s="203" t="s">
        <v>149</v>
      </c>
      <c r="B42" s="194">
        <v>6524</v>
      </c>
      <c r="C42" s="166">
        <v>8457</v>
      </c>
      <c r="D42" s="187">
        <f t="shared" si="0"/>
        <v>0.771431949864018</v>
      </c>
    </row>
    <row r="43" ht="15.6" customHeight="1" spans="1:4">
      <c r="A43" s="204" t="s">
        <v>150</v>
      </c>
      <c r="B43" s="194">
        <v>10000</v>
      </c>
      <c r="C43" s="166">
        <v>27300</v>
      </c>
      <c r="D43" s="187">
        <f t="shared" si="0"/>
        <v>0.366300366300366</v>
      </c>
    </row>
    <row r="44" ht="15.6" customHeight="1" spans="1:4">
      <c r="A44" s="203" t="s">
        <v>151</v>
      </c>
      <c r="B44" s="194">
        <v>0</v>
      </c>
      <c r="C44" s="166">
        <v>0</v>
      </c>
      <c r="D44" s="187"/>
    </row>
    <row r="45" ht="15.6" customHeight="1" spans="1:4">
      <c r="A45" s="195" t="s">
        <v>152</v>
      </c>
      <c r="B45" s="196">
        <f>B6+B23+B33+B34</f>
        <v>104326.28</v>
      </c>
      <c r="C45" s="196">
        <f>C6+C23+C33+C34</f>
        <v>121313.49</v>
      </c>
      <c r="D45" s="187">
        <f>B45/C45</f>
        <v>0.859972621346563</v>
      </c>
    </row>
    <row r="46" spans="1:3">
      <c r="A46" s="205"/>
      <c r="B46" s="206"/>
      <c r="C46" s="61"/>
    </row>
    <row r="47" spans="1:2">
      <c r="A47" s="205"/>
      <c r="B47" s="158"/>
    </row>
    <row r="48" spans="1:2">
      <c r="A48" s="205"/>
      <c r="B48" s="158"/>
    </row>
    <row r="49" spans="1:2">
      <c r="A49" s="158"/>
      <c r="B49" s="158"/>
    </row>
    <row r="50" spans="1:2">
      <c r="A50" s="158"/>
      <c r="B50" s="158"/>
    </row>
    <row r="51" spans="1:2">
      <c r="A51" s="158"/>
      <c r="B51" s="158"/>
    </row>
  </sheetData>
  <mergeCells count="2">
    <mergeCell ref="A1:D1"/>
    <mergeCell ref="A3:D3"/>
  </mergeCells>
  <printOptions horizontalCentered="1"/>
  <pageMargins left="0.709027777777778" right="0.709027777777778" top="0.75" bottom="0.75" header="0.309027777777778" footer="0.309027777777778"/>
  <pageSetup paperSize="9" scale="97" fitToHeight="0" orientation="portrait"/>
  <headerFooter>
    <oddFooter>&amp;C附表1-1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5"/>
  <sheetViews>
    <sheetView workbookViewId="0">
      <selection activeCell="F8" sqref="F8"/>
    </sheetView>
  </sheetViews>
  <sheetFormatPr defaultColWidth="9" defaultRowHeight="14.25" outlineLevelCol="6"/>
  <cols>
    <col min="1" max="1" width="38.375" style="37" customWidth="1"/>
    <col min="2" max="3" width="12.125" style="37" customWidth="1"/>
    <col min="4" max="4" width="15.125" style="37" customWidth="1"/>
    <col min="5" max="16384" width="9" style="37"/>
  </cols>
  <sheetData>
    <row r="1" ht="18" customHeight="1" spans="1:2">
      <c r="A1" s="157" t="s">
        <v>153</v>
      </c>
      <c r="B1" s="158"/>
    </row>
    <row r="2" ht="22.5" spans="1:4">
      <c r="A2" s="159" t="s">
        <v>154</v>
      </c>
      <c r="B2" s="159"/>
      <c r="C2" s="159"/>
      <c r="D2" s="159"/>
    </row>
    <row r="3" spans="1:4">
      <c r="A3" s="160"/>
      <c r="B3" s="158"/>
      <c r="D3" s="161" t="s">
        <v>108</v>
      </c>
    </row>
    <row r="4" ht="37.35" customHeight="1" spans="1:4">
      <c r="A4" s="162" t="s">
        <v>155</v>
      </c>
      <c r="B4" s="162" t="s">
        <v>110</v>
      </c>
      <c r="C4" s="163" t="s">
        <v>111</v>
      </c>
      <c r="D4" s="163" t="s">
        <v>112</v>
      </c>
    </row>
    <row r="5" ht="15.6" customHeight="1" spans="1:4">
      <c r="A5" s="164" t="s">
        <v>156</v>
      </c>
      <c r="B5" s="165">
        <v>14189</v>
      </c>
      <c r="C5" s="166">
        <v>13418</v>
      </c>
      <c r="D5" s="167">
        <f>B5/C5</f>
        <v>1.05746012818602</v>
      </c>
    </row>
    <row r="6" ht="15.6" customHeight="1" spans="1:4">
      <c r="A6" s="164" t="s">
        <v>157</v>
      </c>
      <c r="B6" s="168">
        <v>0</v>
      </c>
      <c r="C6" s="168">
        <v>0</v>
      </c>
      <c r="D6" s="167"/>
    </row>
    <row r="7" ht="15.6" customHeight="1" spans="1:4">
      <c r="A7" s="164" t="s">
        <v>158</v>
      </c>
      <c r="B7" s="165">
        <v>113</v>
      </c>
      <c r="C7" s="166">
        <v>91</v>
      </c>
      <c r="D7" s="167">
        <f t="shared" ref="D6:D45" si="0">B7/C7</f>
        <v>1.24175824175824</v>
      </c>
    </row>
    <row r="8" ht="15.6" customHeight="1" spans="1:4">
      <c r="A8" s="164" t="s">
        <v>159</v>
      </c>
      <c r="B8" s="165">
        <v>7084</v>
      </c>
      <c r="C8" s="166">
        <v>6981</v>
      </c>
      <c r="D8" s="167">
        <f t="shared" si="0"/>
        <v>1.01475433319009</v>
      </c>
    </row>
    <row r="9" ht="15.6" customHeight="1" spans="1:7">
      <c r="A9" s="164" t="s">
        <v>160</v>
      </c>
      <c r="B9" s="165">
        <v>23357</v>
      </c>
      <c r="C9" s="166">
        <v>24030</v>
      </c>
      <c r="D9" s="167">
        <f t="shared" si="0"/>
        <v>0.971993341656263</v>
      </c>
      <c r="G9" s="169"/>
    </row>
    <row r="10" ht="15.6" customHeight="1" spans="1:4">
      <c r="A10" s="164" t="s">
        <v>161</v>
      </c>
      <c r="B10" s="165">
        <v>2573</v>
      </c>
      <c r="C10" s="166">
        <v>2642</v>
      </c>
      <c r="D10" s="167">
        <f t="shared" si="0"/>
        <v>0.973883421650265</v>
      </c>
    </row>
    <row r="11" ht="15.6" customHeight="1" spans="1:4">
      <c r="A11" s="164" t="s">
        <v>162</v>
      </c>
      <c r="B11" s="165">
        <v>2179</v>
      </c>
      <c r="C11" s="166">
        <v>2068</v>
      </c>
      <c r="D11" s="167">
        <f t="shared" si="0"/>
        <v>1.0536750483559</v>
      </c>
    </row>
    <row r="12" ht="15.6" customHeight="1" spans="1:4">
      <c r="A12" s="164" t="s">
        <v>163</v>
      </c>
      <c r="B12" s="165">
        <v>13112</v>
      </c>
      <c r="C12" s="166">
        <v>15192</v>
      </c>
      <c r="D12" s="167">
        <f t="shared" si="0"/>
        <v>0.863085834649816</v>
      </c>
    </row>
    <row r="13" ht="15.6" customHeight="1" spans="1:4">
      <c r="A13" s="164" t="s">
        <v>164</v>
      </c>
      <c r="B13" s="165">
        <v>12912</v>
      </c>
      <c r="C13" s="166">
        <v>15610</v>
      </c>
      <c r="D13" s="167">
        <f t="shared" si="0"/>
        <v>0.827162075592569</v>
      </c>
    </row>
    <row r="14" ht="15.6" customHeight="1" spans="1:4">
      <c r="A14" s="164" t="s">
        <v>165</v>
      </c>
      <c r="B14" s="165">
        <v>1093</v>
      </c>
      <c r="C14" s="166">
        <v>1047</v>
      </c>
      <c r="D14" s="167">
        <f t="shared" si="0"/>
        <v>1.04393505253104</v>
      </c>
    </row>
    <row r="15" ht="15.6" customHeight="1" spans="1:4">
      <c r="A15" s="164" t="s">
        <v>166</v>
      </c>
      <c r="B15" s="165">
        <v>5261</v>
      </c>
      <c r="C15" s="166">
        <v>2466</v>
      </c>
      <c r="D15" s="167">
        <f t="shared" si="0"/>
        <v>2.13341443633414</v>
      </c>
    </row>
    <row r="16" ht="15.6" customHeight="1" spans="1:4">
      <c r="A16" s="164" t="s">
        <v>167</v>
      </c>
      <c r="B16" s="165">
        <v>15413</v>
      </c>
      <c r="C16" s="166">
        <v>14658</v>
      </c>
      <c r="D16" s="167">
        <f t="shared" si="0"/>
        <v>1.05150770910083</v>
      </c>
    </row>
    <row r="17" ht="15.6" customHeight="1" spans="1:4">
      <c r="A17" s="164" t="s">
        <v>168</v>
      </c>
      <c r="B17" s="165">
        <v>1669</v>
      </c>
      <c r="C17" s="166">
        <v>2650</v>
      </c>
      <c r="D17" s="167">
        <f t="shared" si="0"/>
        <v>0.629811320754717</v>
      </c>
    </row>
    <row r="18" ht="15.6" customHeight="1" spans="1:4">
      <c r="A18" s="164" t="s">
        <v>169</v>
      </c>
      <c r="B18" s="165">
        <v>2798</v>
      </c>
      <c r="C18" s="166">
        <v>4025</v>
      </c>
      <c r="D18" s="167">
        <f t="shared" si="0"/>
        <v>0.695155279503106</v>
      </c>
    </row>
    <row r="19" ht="15.6" customHeight="1" spans="1:4">
      <c r="A19" s="164" t="s">
        <v>170</v>
      </c>
      <c r="B19" s="165">
        <v>547</v>
      </c>
      <c r="C19" s="166">
        <v>839</v>
      </c>
      <c r="D19" s="167">
        <f t="shared" si="0"/>
        <v>0.65196662693683</v>
      </c>
    </row>
    <row r="20" ht="15.6" customHeight="1" spans="1:4">
      <c r="A20" s="164" t="s">
        <v>171</v>
      </c>
      <c r="B20" s="165">
        <v>0</v>
      </c>
      <c r="C20" s="166">
        <v>9</v>
      </c>
      <c r="D20" s="167">
        <f t="shared" si="0"/>
        <v>0</v>
      </c>
    </row>
    <row r="21" ht="15.6" customHeight="1" spans="1:4">
      <c r="A21" s="164" t="s">
        <v>172</v>
      </c>
      <c r="B21" s="165">
        <v>0</v>
      </c>
      <c r="C21" s="166">
        <v>0</v>
      </c>
      <c r="D21" s="167"/>
    </row>
    <row r="22" ht="15.6" customHeight="1" spans="1:4">
      <c r="A22" s="164" t="s">
        <v>173</v>
      </c>
      <c r="B22" s="165">
        <v>1091</v>
      </c>
      <c r="C22" s="166">
        <v>0</v>
      </c>
      <c r="D22" s="167"/>
    </row>
    <row r="23" ht="15.6" customHeight="1" spans="1:4">
      <c r="A23" s="164" t="s">
        <v>174</v>
      </c>
      <c r="B23" s="165">
        <v>100</v>
      </c>
      <c r="C23" s="166">
        <v>1186</v>
      </c>
      <c r="D23" s="167">
        <f t="shared" si="0"/>
        <v>0.0843170320404722</v>
      </c>
    </row>
    <row r="24" ht="15.6" customHeight="1" spans="1:4">
      <c r="A24" s="164" t="s">
        <v>175</v>
      </c>
      <c r="B24" s="165">
        <v>235</v>
      </c>
      <c r="C24" s="166">
        <v>1923</v>
      </c>
      <c r="D24" s="167">
        <f t="shared" si="0"/>
        <v>0.122204888195528</v>
      </c>
    </row>
    <row r="25" ht="15.6" customHeight="1" spans="1:4">
      <c r="A25" s="164" t="s">
        <v>176</v>
      </c>
      <c r="B25" s="168">
        <v>0</v>
      </c>
      <c r="C25" s="168">
        <v>0</v>
      </c>
      <c r="D25" s="167"/>
    </row>
    <row r="26" ht="15.6" customHeight="1" spans="1:4">
      <c r="A26" s="164" t="s">
        <v>177</v>
      </c>
      <c r="B26" s="165">
        <v>0</v>
      </c>
      <c r="C26" s="166">
        <v>4052</v>
      </c>
      <c r="D26" s="167">
        <f t="shared" si="0"/>
        <v>0</v>
      </c>
    </row>
    <row r="27" ht="15.6" customHeight="1" spans="1:4">
      <c r="A27" s="164" t="s">
        <v>178</v>
      </c>
      <c r="B27" s="165">
        <v>0</v>
      </c>
      <c r="C27" s="166">
        <v>331</v>
      </c>
      <c r="D27" s="167">
        <f t="shared" si="0"/>
        <v>0</v>
      </c>
    </row>
    <row r="28" ht="15.6" customHeight="1" spans="1:4">
      <c r="A28" s="164" t="s">
        <v>179</v>
      </c>
      <c r="B28" s="165">
        <v>0</v>
      </c>
      <c r="C28" s="166">
        <v>0</v>
      </c>
      <c r="D28" s="167"/>
    </row>
    <row r="29" ht="15.6" customHeight="1" spans="1:4">
      <c r="A29" s="170" t="s">
        <v>180</v>
      </c>
      <c r="B29" s="171">
        <f>SUM(B5:B28)</f>
        <v>103726</v>
      </c>
      <c r="C29" s="171">
        <f>SUM(C5:C28)</f>
        <v>113218</v>
      </c>
      <c r="D29" s="167">
        <f t="shared" si="0"/>
        <v>0.916161741065908</v>
      </c>
    </row>
    <row r="30" ht="15.6" customHeight="1" spans="1:4">
      <c r="A30" s="172" t="s">
        <v>181</v>
      </c>
      <c r="B30" s="171">
        <v>0</v>
      </c>
      <c r="C30" s="173">
        <v>0</v>
      </c>
      <c r="D30" s="167"/>
    </row>
    <row r="31" ht="15.6" customHeight="1" spans="1:4">
      <c r="A31" s="172" t="s">
        <v>182</v>
      </c>
      <c r="B31" s="171">
        <f>SUM(B32,B36:B44)</f>
        <v>600</v>
      </c>
      <c r="C31" s="171">
        <f>SUM(C32,C36:C44)</f>
        <v>8095</v>
      </c>
      <c r="D31" s="167">
        <f t="shared" si="0"/>
        <v>0.0741198270537369</v>
      </c>
    </row>
    <row r="32" ht="15.6" customHeight="1" spans="1:4">
      <c r="A32" s="174" t="s">
        <v>183</v>
      </c>
      <c r="B32" s="165">
        <f>SUM(B33:B35)</f>
        <v>0</v>
      </c>
      <c r="C32" s="165">
        <f>SUM(C33:C35)</f>
        <v>0</v>
      </c>
      <c r="D32" s="167"/>
    </row>
    <row r="33" ht="15.6" customHeight="1" spans="1:4">
      <c r="A33" s="174" t="s">
        <v>184</v>
      </c>
      <c r="B33" s="165">
        <v>0</v>
      </c>
      <c r="C33" s="166">
        <v>0</v>
      </c>
      <c r="D33" s="167"/>
    </row>
    <row r="34" ht="15.6" customHeight="1" spans="1:4">
      <c r="A34" s="175" t="s">
        <v>185</v>
      </c>
      <c r="B34" s="176">
        <v>0</v>
      </c>
      <c r="C34" s="166">
        <v>0</v>
      </c>
      <c r="D34" s="167"/>
    </row>
    <row r="35" ht="15.6" customHeight="1" spans="1:4">
      <c r="A35" s="175" t="s">
        <v>186</v>
      </c>
      <c r="B35" s="165">
        <v>0</v>
      </c>
      <c r="C35" s="166">
        <v>0</v>
      </c>
      <c r="D35" s="167"/>
    </row>
    <row r="36" spans="1:4">
      <c r="A36" s="174" t="s">
        <v>187</v>
      </c>
      <c r="B36" s="165">
        <v>600</v>
      </c>
      <c r="C36" s="177">
        <v>600</v>
      </c>
      <c r="D36" s="167">
        <f t="shared" si="0"/>
        <v>1</v>
      </c>
    </row>
    <row r="37" spans="1:4">
      <c r="A37" s="178" t="s">
        <v>188</v>
      </c>
      <c r="B37" s="165">
        <v>0</v>
      </c>
      <c r="C37" s="177">
        <v>0</v>
      </c>
      <c r="D37" s="167"/>
    </row>
    <row r="38" spans="1:4">
      <c r="A38" s="175" t="s">
        <v>189</v>
      </c>
      <c r="B38" s="165">
        <v>0</v>
      </c>
      <c r="C38" s="177">
        <v>0</v>
      </c>
      <c r="D38" s="167"/>
    </row>
    <row r="39" spans="1:4">
      <c r="A39" s="174" t="s">
        <v>190</v>
      </c>
      <c r="B39" s="165">
        <v>0</v>
      </c>
      <c r="C39" s="177">
        <v>0</v>
      </c>
      <c r="D39" s="167"/>
    </row>
    <row r="40" spans="1:4">
      <c r="A40" s="179" t="s">
        <v>191</v>
      </c>
      <c r="B40" s="165">
        <v>0</v>
      </c>
      <c r="C40" s="177">
        <v>0</v>
      </c>
      <c r="D40" s="167"/>
    </row>
    <row r="41" spans="1:4">
      <c r="A41" s="179" t="s">
        <v>192</v>
      </c>
      <c r="B41" s="165">
        <v>0</v>
      </c>
      <c r="C41" s="177">
        <v>0</v>
      </c>
      <c r="D41" s="167"/>
    </row>
    <row r="42" spans="1:4">
      <c r="A42" s="180" t="s">
        <v>193</v>
      </c>
      <c r="B42" s="165">
        <v>0</v>
      </c>
      <c r="C42" s="177">
        <v>7495</v>
      </c>
      <c r="D42" s="167">
        <f t="shared" si="0"/>
        <v>0</v>
      </c>
    </row>
    <row r="43" spans="1:4">
      <c r="A43" s="179" t="s">
        <v>194</v>
      </c>
      <c r="B43" s="165">
        <v>0</v>
      </c>
      <c r="C43" s="177">
        <v>0</v>
      </c>
      <c r="D43" s="167"/>
    </row>
    <row r="44" spans="1:4">
      <c r="A44" s="181" t="s">
        <v>195</v>
      </c>
      <c r="B44" s="165">
        <v>0</v>
      </c>
      <c r="C44" s="177">
        <v>0</v>
      </c>
      <c r="D44" s="167"/>
    </row>
    <row r="45" spans="1:4">
      <c r="A45" s="170" t="s">
        <v>196</v>
      </c>
      <c r="B45" s="171">
        <f>B29+B30+B31</f>
        <v>104326</v>
      </c>
      <c r="C45" s="171">
        <f>C29+C30+C31</f>
        <v>121313</v>
      </c>
      <c r="D45" s="167">
        <f t="shared" si="0"/>
        <v>0.859973786815922</v>
      </c>
    </row>
  </sheetData>
  <mergeCells count="1">
    <mergeCell ref="A2:D2"/>
  </mergeCells>
  <printOptions horizontalCentered="1"/>
  <pageMargins left="0.709027777777778" right="0.709027777777778" top="0.75" bottom="0.75" header="0.309027777777778" footer="0.309027777777778"/>
  <pageSetup paperSize="9" scale="93" orientation="portrait"/>
  <headerFooter>
    <oddFooter>&amp;C附表1-2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4"/>
  <sheetViews>
    <sheetView workbookViewId="0">
      <selection activeCell="K9" sqref="K9"/>
    </sheetView>
  </sheetViews>
  <sheetFormatPr defaultColWidth="9" defaultRowHeight="14.25"/>
  <cols>
    <col min="1" max="1" width="9" style="104"/>
    <col min="2" max="2" width="44.625" style="104" customWidth="1"/>
    <col min="3" max="3" width="11.875" style="104" customWidth="1"/>
    <col min="4" max="4" width="12.125" style="104" customWidth="1"/>
    <col min="5" max="5" width="15.125" style="104" customWidth="1"/>
    <col min="6" max="7" width="9" style="104"/>
    <col min="8" max="8" width="9" style="104" hidden="1" customWidth="1"/>
    <col min="9" max="16384" width="9" style="104"/>
  </cols>
  <sheetData>
    <row r="1" spans="2:3">
      <c r="B1" s="133" t="s">
        <v>197</v>
      </c>
      <c r="C1" s="134"/>
    </row>
    <row r="2" ht="30" customHeight="1" spans="2:5">
      <c r="B2" s="135" t="s">
        <v>198</v>
      </c>
      <c r="C2" s="135"/>
      <c r="D2" s="135"/>
      <c r="E2" s="135"/>
    </row>
    <row r="3" spans="2:5">
      <c r="B3" s="136"/>
      <c r="C3" s="134"/>
      <c r="E3" s="123" t="s">
        <v>108</v>
      </c>
    </row>
    <row r="4" ht="51" customHeight="1" spans="1:5">
      <c r="A4" s="110" t="s">
        <v>199</v>
      </c>
      <c r="B4" s="110" t="s">
        <v>155</v>
      </c>
      <c r="C4" s="137" t="s">
        <v>110</v>
      </c>
      <c r="D4" s="111" t="s">
        <v>200</v>
      </c>
      <c r="E4" s="111" t="s">
        <v>201</v>
      </c>
    </row>
    <row r="5" spans="1:8">
      <c r="A5" s="138" t="s">
        <v>202</v>
      </c>
      <c r="B5" s="138" t="s">
        <v>203</v>
      </c>
      <c r="C5" s="138">
        <v>14188.98</v>
      </c>
      <c r="D5" s="139">
        <f>D6+D8+D10+D14+D20+D22+D25+D27+D29+D33+D38+D41+D43+D46+D48+D50+D52+D55+D57+D60+D62</f>
        <v>13896.34</v>
      </c>
      <c r="E5" s="140">
        <f t="shared" ref="E5:E68" si="0">D5/C5*100</f>
        <v>97.9375543555633</v>
      </c>
      <c r="H5" s="141">
        <f t="shared" ref="H5:H68" si="1">C5-D5</f>
        <v>292.639999999999</v>
      </c>
    </row>
    <row r="6" spans="1:8">
      <c r="A6" s="138" t="s">
        <v>204</v>
      </c>
      <c r="B6" s="138" t="s">
        <v>205</v>
      </c>
      <c r="C6" s="138">
        <v>443.7</v>
      </c>
      <c r="D6" s="139">
        <v>425</v>
      </c>
      <c r="E6" s="140">
        <f t="shared" si="0"/>
        <v>95.7854406130268</v>
      </c>
      <c r="H6" s="141">
        <f t="shared" si="1"/>
        <v>18.7</v>
      </c>
    </row>
    <row r="7" spans="1:8">
      <c r="A7" s="138" t="s">
        <v>206</v>
      </c>
      <c r="B7" s="138" t="s">
        <v>207</v>
      </c>
      <c r="C7" s="138">
        <v>443.7</v>
      </c>
      <c r="D7" s="139">
        <v>425</v>
      </c>
      <c r="E7" s="140">
        <f t="shared" si="0"/>
        <v>95.7854406130268</v>
      </c>
      <c r="H7" s="141">
        <f t="shared" si="1"/>
        <v>18.7</v>
      </c>
    </row>
    <row r="8" spans="1:8">
      <c r="A8" s="138" t="s">
        <v>208</v>
      </c>
      <c r="B8" s="138" t="s">
        <v>209</v>
      </c>
      <c r="C8" s="138">
        <v>318.55</v>
      </c>
      <c r="D8" s="139">
        <v>385</v>
      </c>
      <c r="E8" s="140">
        <f t="shared" si="0"/>
        <v>120.860147543557</v>
      </c>
      <c r="H8" s="141">
        <f t="shared" si="1"/>
        <v>-66.45</v>
      </c>
    </row>
    <row r="9" spans="1:9">
      <c r="A9" s="138" t="s">
        <v>206</v>
      </c>
      <c r="B9" s="138" t="s">
        <v>210</v>
      </c>
      <c r="C9" s="138">
        <v>318.55</v>
      </c>
      <c r="D9" s="139">
        <v>385</v>
      </c>
      <c r="E9" s="140">
        <f t="shared" si="0"/>
        <v>120.860147543557</v>
      </c>
      <c r="H9" s="141">
        <f t="shared" si="1"/>
        <v>-66.45</v>
      </c>
      <c r="I9" s="142"/>
    </row>
    <row r="10" spans="1:8">
      <c r="A10" s="138" t="s">
        <v>211</v>
      </c>
      <c r="B10" s="138" t="s">
        <v>212</v>
      </c>
      <c r="C10" s="138">
        <v>5008.55</v>
      </c>
      <c r="D10" s="139">
        <v>4432</v>
      </c>
      <c r="E10" s="140">
        <f t="shared" si="0"/>
        <v>88.4886843497619</v>
      </c>
      <c r="H10" s="141">
        <f t="shared" si="1"/>
        <v>576.55</v>
      </c>
    </row>
    <row r="11" spans="1:8">
      <c r="A11" s="138" t="s">
        <v>206</v>
      </c>
      <c r="B11" s="138" t="s">
        <v>213</v>
      </c>
      <c r="C11" s="138">
        <v>4839.13</v>
      </c>
      <c r="D11" s="139">
        <v>4267</v>
      </c>
      <c r="E11" s="140">
        <f t="shared" si="0"/>
        <v>88.1770070239898</v>
      </c>
      <c r="H11" s="141">
        <f t="shared" si="1"/>
        <v>572.13</v>
      </c>
    </row>
    <row r="12" spans="1:8">
      <c r="A12" s="138" t="s">
        <v>214</v>
      </c>
      <c r="B12" s="138" t="s">
        <v>215</v>
      </c>
      <c r="C12" s="138">
        <v>77.28</v>
      </c>
      <c r="D12" s="139">
        <v>74</v>
      </c>
      <c r="E12" s="140">
        <f t="shared" si="0"/>
        <v>95.7556935817805</v>
      </c>
      <c r="H12" s="141">
        <f t="shared" si="1"/>
        <v>3.28</v>
      </c>
    </row>
    <row r="13" spans="1:8">
      <c r="A13" s="138" t="s">
        <v>216</v>
      </c>
      <c r="B13" s="138" t="s">
        <v>217</v>
      </c>
      <c r="C13" s="138">
        <v>92.14</v>
      </c>
      <c r="D13" s="139">
        <v>91</v>
      </c>
      <c r="E13" s="140">
        <f t="shared" si="0"/>
        <v>98.7627523334057</v>
      </c>
      <c r="H13" s="141">
        <f t="shared" si="1"/>
        <v>1.14</v>
      </c>
    </row>
    <row r="14" spans="1:8">
      <c r="A14" s="138" t="s">
        <v>218</v>
      </c>
      <c r="B14" s="138" t="s">
        <v>219</v>
      </c>
      <c r="C14" s="138">
        <v>596.79</v>
      </c>
      <c r="D14" s="139">
        <v>398</v>
      </c>
      <c r="E14" s="140">
        <f t="shared" si="0"/>
        <v>66.6901255047839</v>
      </c>
      <c r="H14" s="141">
        <f t="shared" si="1"/>
        <v>198.79</v>
      </c>
    </row>
    <row r="15" spans="1:8">
      <c r="A15" s="138" t="s">
        <v>206</v>
      </c>
      <c r="B15" s="138" t="s">
        <v>220</v>
      </c>
      <c r="C15" s="138">
        <v>202.53</v>
      </c>
      <c r="D15" s="139">
        <v>103</v>
      </c>
      <c r="E15" s="140">
        <f t="shared" si="0"/>
        <v>50.8566632103886</v>
      </c>
      <c r="H15" s="141">
        <f t="shared" si="1"/>
        <v>99.53</v>
      </c>
    </row>
    <row r="16" spans="1:8">
      <c r="A16" s="138" t="s">
        <v>221</v>
      </c>
      <c r="B16" s="138" t="s">
        <v>222</v>
      </c>
      <c r="C16" s="138">
        <v>57.57</v>
      </c>
      <c r="D16" s="139">
        <v>68</v>
      </c>
      <c r="E16" s="140">
        <f t="shared" si="0"/>
        <v>118.117074865381</v>
      </c>
      <c r="H16" s="141">
        <f t="shared" si="1"/>
        <v>-10.43</v>
      </c>
    </row>
    <row r="17" spans="1:8">
      <c r="A17" s="138" t="s">
        <v>214</v>
      </c>
      <c r="B17" s="138" t="s">
        <v>223</v>
      </c>
      <c r="C17" s="138">
        <v>136.84</v>
      </c>
      <c r="D17" s="139">
        <v>37</v>
      </c>
      <c r="E17" s="140">
        <f t="shared" si="0"/>
        <v>27.0388775211926</v>
      </c>
      <c r="H17" s="141">
        <f t="shared" si="1"/>
        <v>99.84</v>
      </c>
    </row>
    <row r="18" spans="1:8">
      <c r="A18" s="138" t="s">
        <v>224</v>
      </c>
      <c r="B18" s="138" t="s">
        <v>225</v>
      </c>
      <c r="C18" s="138">
        <v>19.85</v>
      </c>
      <c r="D18" s="139">
        <v>10</v>
      </c>
      <c r="E18" s="140">
        <f t="shared" si="0"/>
        <v>50.3778337531486</v>
      </c>
      <c r="H18" s="141">
        <f t="shared" si="1"/>
        <v>9.85</v>
      </c>
    </row>
    <row r="19" spans="1:8">
      <c r="A19" s="138" t="s">
        <v>216</v>
      </c>
      <c r="B19" s="138" t="s">
        <v>226</v>
      </c>
      <c r="C19" s="138">
        <v>180</v>
      </c>
      <c r="D19" s="139">
        <v>180</v>
      </c>
      <c r="E19" s="140">
        <f t="shared" si="0"/>
        <v>100</v>
      </c>
      <c r="H19" s="141">
        <f t="shared" si="1"/>
        <v>0</v>
      </c>
    </row>
    <row r="20" spans="1:8">
      <c r="A20" s="138" t="s">
        <v>227</v>
      </c>
      <c r="B20" s="138" t="s">
        <v>228</v>
      </c>
      <c r="C20" s="138">
        <v>341.32</v>
      </c>
      <c r="D20" s="139">
        <v>141</v>
      </c>
      <c r="E20" s="140">
        <f t="shared" si="0"/>
        <v>41.3102074299777</v>
      </c>
      <c r="H20" s="141">
        <f t="shared" si="1"/>
        <v>200.32</v>
      </c>
    </row>
    <row r="21" spans="1:8">
      <c r="A21" s="138" t="s">
        <v>206</v>
      </c>
      <c r="B21" s="138" t="s">
        <v>229</v>
      </c>
      <c r="C21" s="138">
        <v>341.32</v>
      </c>
      <c r="D21" s="139">
        <v>141</v>
      </c>
      <c r="E21" s="140">
        <f t="shared" si="0"/>
        <v>41.3102074299777</v>
      </c>
      <c r="H21" s="141">
        <f t="shared" si="1"/>
        <v>200.32</v>
      </c>
    </row>
    <row r="22" spans="1:8">
      <c r="A22" s="138" t="s">
        <v>230</v>
      </c>
      <c r="B22" s="138" t="s">
        <v>231</v>
      </c>
      <c r="C22" s="138">
        <v>536.49</v>
      </c>
      <c r="D22" s="139">
        <v>508</v>
      </c>
      <c r="E22" s="140">
        <f t="shared" si="0"/>
        <v>94.6895561893045</v>
      </c>
      <c r="H22" s="141">
        <f t="shared" si="1"/>
        <v>28.49</v>
      </c>
    </row>
    <row r="23" spans="1:8">
      <c r="A23" s="138" t="s">
        <v>206</v>
      </c>
      <c r="B23" s="138" t="s">
        <v>232</v>
      </c>
      <c r="C23" s="138">
        <v>378.5</v>
      </c>
      <c r="D23" s="139">
        <v>350</v>
      </c>
      <c r="E23" s="140">
        <f t="shared" si="0"/>
        <v>92.4702774108322</v>
      </c>
      <c r="H23" s="141">
        <f t="shared" si="1"/>
        <v>28.5</v>
      </c>
    </row>
    <row r="24" spans="1:8">
      <c r="A24" s="138" t="s">
        <v>224</v>
      </c>
      <c r="B24" s="138" t="s">
        <v>233</v>
      </c>
      <c r="C24" s="138">
        <v>157.99</v>
      </c>
      <c r="D24" s="139">
        <v>158</v>
      </c>
      <c r="E24" s="140">
        <f t="shared" si="0"/>
        <v>100.006329514526</v>
      </c>
      <c r="H24" s="141">
        <f t="shared" si="1"/>
        <v>-0.00999999999999091</v>
      </c>
    </row>
    <row r="25" spans="1:8">
      <c r="A25" s="138" t="s">
        <v>234</v>
      </c>
      <c r="B25" s="138" t="s">
        <v>235</v>
      </c>
      <c r="C25" s="138">
        <v>311.46</v>
      </c>
      <c r="D25" s="139">
        <v>365</v>
      </c>
      <c r="E25" s="140">
        <f t="shared" si="0"/>
        <v>117.190008347781</v>
      </c>
      <c r="H25" s="141">
        <f t="shared" si="1"/>
        <v>-53.54</v>
      </c>
    </row>
    <row r="26" spans="1:8">
      <c r="A26" s="138" t="s">
        <v>206</v>
      </c>
      <c r="B26" s="138" t="s">
        <v>236</v>
      </c>
      <c r="C26" s="138">
        <v>311.46</v>
      </c>
      <c r="D26" s="139">
        <v>365</v>
      </c>
      <c r="E26" s="140">
        <f t="shared" si="0"/>
        <v>117.190008347781</v>
      </c>
      <c r="H26" s="141">
        <f t="shared" si="1"/>
        <v>-53.54</v>
      </c>
    </row>
    <row r="27" spans="1:8">
      <c r="A27" s="138" t="s">
        <v>237</v>
      </c>
      <c r="B27" s="138" t="s">
        <v>238</v>
      </c>
      <c r="C27" s="138">
        <v>87.34</v>
      </c>
      <c r="D27" s="139">
        <v>87.34</v>
      </c>
      <c r="E27" s="140">
        <f t="shared" si="0"/>
        <v>100</v>
      </c>
      <c r="H27" s="141">
        <f t="shared" si="1"/>
        <v>0</v>
      </c>
    </row>
    <row r="28" spans="1:8">
      <c r="A28" s="138" t="s">
        <v>206</v>
      </c>
      <c r="B28" s="138" t="s">
        <v>239</v>
      </c>
      <c r="C28" s="138">
        <v>87.34</v>
      </c>
      <c r="D28" s="139">
        <v>87.34</v>
      </c>
      <c r="E28" s="140">
        <f t="shared" si="0"/>
        <v>100</v>
      </c>
      <c r="H28" s="141">
        <f t="shared" si="1"/>
        <v>0</v>
      </c>
    </row>
    <row r="29" spans="1:8">
      <c r="A29" s="138" t="s">
        <v>240</v>
      </c>
      <c r="B29" s="138" t="s">
        <v>241</v>
      </c>
      <c r="C29" s="138">
        <v>605.08</v>
      </c>
      <c r="D29" s="139">
        <v>764</v>
      </c>
      <c r="E29" s="140">
        <f t="shared" si="0"/>
        <v>126.26429563033</v>
      </c>
      <c r="H29" s="141">
        <f t="shared" si="1"/>
        <v>-158.92</v>
      </c>
    </row>
    <row r="30" spans="1:8">
      <c r="A30" s="138" t="s">
        <v>206</v>
      </c>
      <c r="B30" s="138" t="s">
        <v>242</v>
      </c>
      <c r="C30" s="138">
        <v>565.94</v>
      </c>
      <c r="D30" s="139">
        <v>658</v>
      </c>
      <c r="E30" s="140">
        <f t="shared" si="0"/>
        <v>116.266742057462</v>
      </c>
      <c r="H30" s="141">
        <f t="shared" si="1"/>
        <v>-92.0599999999999</v>
      </c>
    </row>
    <row r="31" spans="1:8">
      <c r="A31" s="138" t="s">
        <v>224</v>
      </c>
      <c r="B31" s="138" t="s">
        <v>243</v>
      </c>
      <c r="C31" s="138">
        <v>16.91</v>
      </c>
      <c r="D31" s="139">
        <v>71</v>
      </c>
      <c r="E31" s="140">
        <f t="shared" si="0"/>
        <v>419.869899467771</v>
      </c>
      <c r="H31" s="141">
        <f t="shared" si="1"/>
        <v>-54.09</v>
      </c>
    </row>
    <row r="32" spans="1:8">
      <c r="A32" s="138" t="s">
        <v>216</v>
      </c>
      <c r="B32" s="138" t="s">
        <v>244</v>
      </c>
      <c r="C32" s="138">
        <v>22.23</v>
      </c>
      <c r="D32" s="139">
        <v>35</v>
      </c>
      <c r="E32" s="140">
        <f t="shared" si="0"/>
        <v>157.444894287</v>
      </c>
      <c r="H32" s="141">
        <f t="shared" si="1"/>
        <v>-12.77</v>
      </c>
    </row>
    <row r="33" spans="1:8">
      <c r="A33" s="138" t="s">
        <v>245</v>
      </c>
      <c r="B33" s="138" t="s">
        <v>246</v>
      </c>
      <c r="C33" s="138">
        <v>885.85</v>
      </c>
      <c r="D33" s="139">
        <v>1013</v>
      </c>
      <c r="E33" s="140">
        <f t="shared" si="0"/>
        <v>114.353445842976</v>
      </c>
      <c r="H33" s="141">
        <f t="shared" si="1"/>
        <v>-127.15</v>
      </c>
    </row>
    <row r="34" spans="1:8">
      <c r="A34" s="138" t="s">
        <v>206</v>
      </c>
      <c r="B34" s="138" t="s">
        <v>247</v>
      </c>
      <c r="C34" s="138">
        <v>772.33</v>
      </c>
      <c r="D34" s="139">
        <v>751</v>
      </c>
      <c r="E34" s="140">
        <f t="shared" si="0"/>
        <v>97.238227182681</v>
      </c>
      <c r="H34" s="141">
        <f t="shared" si="1"/>
        <v>21.33</v>
      </c>
    </row>
    <row r="35" spans="1:8">
      <c r="A35" s="138" t="s">
        <v>214</v>
      </c>
      <c r="B35" s="138" t="s">
        <v>248</v>
      </c>
      <c r="C35" s="138">
        <v>30</v>
      </c>
      <c r="D35" s="139">
        <v>65</v>
      </c>
      <c r="E35" s="140">
        <f t="shared" si="0"/>
        <v>216.666666666667</v>
      </c>
      <c r="H35" s="141">
        <f t="shared" si="1"/>
        <v>-35</v>
      </c>
    </row>
    <row r="36" spans="1:8">
      <c r="A36" s="138" t="s">
        <v>224</v>
      </c>
      <c r="B36" s="138" t="s">
        <v>249</v>
      </c>
      <c r="C36" s="138">
        <v>48.49</v>
      </c>
      <c r="D36" s="139">
        <v>85</v>
      </c>
      <c r="E36" s="140">
        <f t="shared" si="0"/>
        <v>175.293875025779</v>
      </c>
      <c r="H36" s="141">
        <f t="shared" si="1"/>
        <v>-36.51</v>
      </c>
    </row>
    <row r="37" spans="1:8">
      <c r="A37" s="138" t="s">
        <v>216</v>
      </c>
      <c r="B37" s="138" t="s">
        <v>250</v>
      </c>
      <c r="C37" s="138">
        <v>35.03</v>
      </c>
      <c r="D37" s="139">
        <v>112</v>
      </c>
      <c r="E37" s="140">
        <f t="shared" si="0"/>
        <v>319.725949186412</v>
      </c>
      <c r="H37" s="141">
        <f t="shared" si="1"/>
        <v>-76.97</v>
      </c>
    </row>
    <row r="38" spans="1:8">
      <c r="A38" s="138" t="s">
        <v>251</v>
      </c>
      <c r="B38" s="138" t="s">
        <v>252</v>
      </c>
      <c r="C38" s="138">
        <v>927.97</v>
      </c>
      <c r="D38" s="139">
        <v>962</v>
      </c>
      <c r="E38" s="140">
        <f t="shared" si="0"/>
        <v>103.667144411996</v>
      </c>
      <c r="H38" s="141">
        <f t="shared" si="1"/>
        <v>-34.03</v>
      </c>
    </row>
    <row r="39" spans="1:8">
      <c r="A39" s="138" t="s">
        <v>206</v>
      </c>
      <c r="B39" s="138" t="s">
        <v>253</v>
      </c>
      <c r="C39" s="138">
        <v>926.94</v>
      </c>
      <c r="D39" s="139">
        <v>926.94</v>
      </c>
      <c r="E39" s="140">
        <f t="shared" si="0"/>
        <v>100</v>
      </c>
      <c r="H39" s="141">
        <f t="shared" si="1"/>
        <v>0</v>
      </c>
    </row>
    <row r="40" spans="1:8">
      <c r="A40" s="138" t="s">
        <v>224</v>
      </c>
      <c r="B40" s="138" t="s">
        <v>254</v>
      </c>
      <c r="C40" s="138">
        <v>1.03</v>
      </c>
      <c r="D40" s="139">
        <v>35</v>
      </c>
      <c r="E40" s="140">
        <f t="shared" si="0"/>
        <v>3398.05825242718</v>
      </c>
      <c r="H40" s="141">
        <f t="shared" si="1"/>
        <v>-33.97</v>
      </c>
    </row>
    <row r="41" spans="1:8">
      <c r="A41" s="138" t="s">
        <v>255</v>
      </c>
      <c r="B41" s="138" t="s">
        <v>256</v>
      </c>
      <c r="C41" s="138">
        <v>79.97</v>
      </c>
      <c r="D41" s="139">
        <v>123</v>
      </c>
      <c r="E41" s="140">
        <f t="shared" si="0"/>
        <v>153.807677879205</v>
      </c>
      <c r="H41" s="141">
        <f t="shared" si="1"/>
        <v>-43.03</v>
      </c>
    </row>
    <row r="42" spans="1:8">
      <c r="A42" s="138" t="s">
        <v>216</v>
      </c>
      <c r="B42" s="138" t="s">
        <v>257</v>
      </c>
      <c r="C42" s="138">
        <v>79.97</v>
      </c>
      <c r="D42" s="139">
        <v>123</v>
      </c>
      <c r="E42" s="140">
        <f t="shared" si="0"/>
        <v>153.807677879205</v>
      </c>
      <c r="H42" s="141">
        <f t="shared" si="1"/>
        <v>-43.03</v>
      </c>
    </row>
    <row r="43" spans="1:8">
      <c r="A43" s="138" t="s">
        <v>258</v>
      </c>
      <c r="B43" s="138" t="s">
        <v>259</v>
      </c>
      <c r="C43" s="138">
        <v>11.5</v>
      </c>
      <c r="D43" s="139">
        <v>22</v>
      </c>
      <c r="E43" s="140">
        <f t="shared" si="0"/>
        <v>191.304347826087</v>
      </c>
      <c r="H43" s="141">
        <f t="shared" si="1"/>
        <v>-10.5</v>
      </c>
    </row>
    <row r="44" spans="1:8">
      <c r="A44" s="138" t="s">
        <v>206</v>
      </c>
      <c r="B44" s="138" t="s">
        <v>260</v>
      </c>
      <c r="C44" s="138">
        <v>5.5</v>
      </c>
      <c r="D44" s="139">
        <v>5.5</v>
      </c>
      <c r="E44" s="140">
        <f t="shared" si="0"/>
        <v>100</v>
      </c>
      <c r="H44" s="141">
        <f t="shared" si="1"/>
        <v>0</v>
      </c>
    </row>
    <row r="45" spans="1:8">
      <c r="A45" s="138" t="s">
        <v>224</v>
      </c>
      <c r="B45" s="138" t="s">
        <v>261</v>
      </c>
      <c r="C45" s="138">
        <v>6</v>
      </c>
      <c r="D45" s="139">
        <v>16</v>
      </c>
      <c r="E45" s="140">
        <f t="shared" si="0"/>
        <v>266.666666666667</v>
      </c>
      <c r="H45" s="141">
        <f t="shared" si="1"/>
        <v>-10</v>
      </c>
    </row>
    <row r="46" spans="1:8">
      <c r="A46" s="138" t="s">
        <v>262</v>
      </c>
      <c r="B46" s="138" t="s">
        <v>263</v>
      </c>
      <c r="C46" s="138">
        <v>127.54</v>
      </c>
      <c r="D46" s="139">
        <v>182</v>
      </c>
      <c r="E46" s="140">
        <f t="shared" si="0"/>
        <v>142.700329308452</v>
      </c>
      <c r="H46" s="141">
        <f t="shared" si="1"/>
        <v>-54.46</v>
      </c>
    </row>
    <row r="47" spans="1:8">
      <c r="A47" s="138" t="s">
        <v>206</v>
      </c>
      <c r="B47" s="138" t="s">
        <v>264</v>
      </c>
      <c r="C47" s="138">
        <v>127.54</v>
      </c>
      <c r="D47" s="139">
        <v>182</v>
      </c>
      <c r="E47" s="140">
        <f t="shared" si="0"/>
        <v>142.700329308452</v>
      </c>
      <c r="H47" s="141">
        <f t="shared" si="1"/>
        <v>-54.46</v>
      </c>
    </row>
    <row r="48" spans="1:8">
      <c r="A48" s="138" t="s">
        <v>265</v>
      </c>
      <c r="B48" s="138" t="s">
        <v>266</v>
      </c>
      <c r="C48" s="138">
        <v>53.47</v>
      </c>
      <c r="D48" s="139">
        <v>98</v>
      </c>
      <c r="E48" s="140">
        <f t="shared" si="0"/>
        <v>183.280344118197</v>
      </c>
      <c r="H48" s="141">
        <f t="shared" si="1"/>
        <v>-44.53</v>
      </c>
    </row>
    <row r="49" spans="1:8">
      <c r="A49" s="138" t="s">
        <v>206</v>
      </c>
      <c r="B49" s="138" t="s">
        <v>267</v>
      </c>
      <c r="C49" s="138">
        <v>53.47</v>
      </c>
      <c r="D49" s="139">
        <v>98</v>
      </c>
      <c r="E49" s="140">
        <f t="shared" si="0"/>
        <v>183.280344118197</v>
      </c>
      <c r="H49" s="141">
        <f t="shared" si="1"/>
        <v>-44.53</v>
      </c>
    </row>
    <row r="50" spans="1:8">
      <c r="A50" s="138" t="s">
        <v>268</v>
      </c>
      <c r="B50" s="138" t="s">
        <v>269</v>
      </c>
      <c r="C50" s="138">
        <v>533.85</v>
      </c>
      <c r="D50" s="139">
        <v>520</v>
      </c>
      <c r="E50" s="140">
        <f t="shared" si="0"/>
        <v>97.4056382879086</v>
      </c>
      <c r="H50" s="141">
        <f t="shared" si="1"/>
        <v>13.85</v>
      </c>
    </row>
    <row r="51" spans="1:8">
      <c r="A51" s="138" t="s">
        <v>206</v>
      </c>
      <c r="B51" s="138" t="s">
        <v>270</v>
      </c>
      <c r="C51" s="138">
        <v>533.85</v>
      </c>
      <c r="D51" s="139">
        <v>520</v>
      </c>
      <c r="E51" s="140">
        <f t="shared" si="0"/>
        <v>97.4056382879086</v>
      </c>
      <c r="H51" s="141">
        <f t="shared" si="1"/>
        <v>13.85</v>
      </c>
    </row>
    <row r="52" spans="1:8">
      <c r="A52" s="138" t="s">
        <v>271</v>
      </c>
      <c r="B52" s="138" t="s">
        <v>272</v>
      </c>
      <c r="C52" s="138">
        <v>959.99</v>
      </c>
      <c r="D52" s="139">
        <v>986</v>
      </c>
      <c r="E52" s="140">
        <f t="shared" si="0"/>
        <v>102.70940322295</v>
      </c>
      <c r="H52" s="141">
        <f t="shared" si="1"/>
        <v>-26.01</v>
      </c>
    </row>
    <row r="53" spans="1:8">
      <c r="A53" s="138" t="s">
        <v>206</v>
      </c>
      <c r="B53" s="138" t="s">
        <v>273</v>
      </c>
      <c r="C53" s="138">
        <v>958.99</v>
      </c>
      <c r="D53" s="139">
        <v>985</v>
      </c>
      <c r="E53" s="140">
        <f t="shared" si="0"/>
        <v>102.712228490391</v>
      </c>
      <c r="H53" s="141">
        <f t="shared" si="1"/>
        <v>-26.01</v>
      </c>
    </row>
    <row r="54" spans="1:8">
      <c r="A54" s="138" t="s">
        <v>224</v>
      </c>
      <c r="B54" s="138" t="s">
        <v>274</v>
      </c>
      <c r="C54" s="138">
        <v>1</v>
      </c>
      <c r="D54" s="139">
        <v>1</v>
      </c>
      <c r="E54" s="140">
        <f t="shared" si="0"/>
        <v>100</v>
      </c>
      <c r="H54" s="141">
        <f t="shared" si="1"/>
        <v>0</v>
      </c>
    </row>
    <row r="55" spans="1:8">
      <c r="A55" s="138" t="s">
        <v>275</v>
      </c>
      <c r="B55" s="138" t="s">
        <v>276</v>
      </c>
      <c r="C55" s="138">
        <v>1233.63</v>
      </c>
      <c r="D55" s="139">
        <v>986</v>
      </c>
      <c r="E55" s="140">
        <f t="shared" si="0"/>
        <v>79.9267203294343</v>
      </c>
      <c r="H55" s="141">
        <f t="shared" si="1"/>
        <v>247.63</v>
      </c>
    </row>
    <row r="56" spans="1:8">
      <c r="A56" s="138" t="s">
        <v>206</v>
      </c>
      <c r="B56" s="138" t="s">
        <v>277</v>
      </c>
      <c r="C56" s="138">
        <v>1233.63</v>
      </c>
      <c r="D56" s="139">
        <v>986</v>
      </c>
      <c r="E56" s="140">
        <f t="shared" si="0"/>
        <v>79.9267203294343</v>
      </c>
      <c r="H56" s="141">
        <f t="shared" si="1"/>
        <v>247.63</v>
      </c>
    </row>
    <row r="57" spans="1:8">
      <c r="A57" s="138" t="s">
        <v>278</v>
      </c>
      <c r="B57" s="138" t="s">
        <v>279</v>
      </c>
      <c r="C57" s="138">
        <v>285.76</v>
      </c>
      <c r="D57" s="139">
        <v>487</v>
      </c>
      <c r="E57" s="140">
        <f t="shared" si="0"/>
        <v>170.422732362822</v>
      </c>
      <c r="H57" s="141">
        <f t="shared" si="1"/>
        <v>-201.24</v>
      </c>
    </row>
    <row r="58" spans="1:8">
      <c r="A58" s="138" t="s">
        <v>206</v>
      </c>
      <c r="B58" s="138" t="s">
        <v>280</v>
      </c>
      <c r="C58" s="138">
        <v>284.24</v>
      </c>
      <c r="D58" s="139">
        <v>485</v>
      </c>
      <c r="E58" s="140">
        <f t="shared" si="0"/>
        <v>170.630453138193</v>
      </c>
      <c r="H58" s="141">
        <f t="shared" si="1"/>
        <v>-200.76</v>
      </c>
    </row>
    <row r="59" spans="1:8">
      <c r="A59" s="138" t="s">
        <v>224</v>
      </c>
      <c r="B59" s="138" t="s">
        <v>281</v>
      </c>
      <c r="C59" s="138">
        <v>1.52</v>
      </c>
      <c r="D59" s="139">
        <v>1.52</v>
      </c>
      <c r="E59" s="140">
        <f t="shared" si="0"/>
        <v>100</v>
      </c>
      <c r="H59" s="141">
        <f t="shared" si="1"/>
        <v>0</v>
      </c>
    </row>
    <row r="60" spans="1:8">
      <c r="A60" s="138" t="s">
        <v>282</v>
      </c>
      <c r="B60" s="138" t="s">
        <v>283</v>
      </c>
      <c r="C60" s="138">
        <v>135.77</v>
      </c>
      <c r="D60" s="15">
        <v>185</v>
      </c>
      <c r="E60" s="140">
        <f t="shared" si="0"/>
        <v>136.259851218973</v>
      </c>
      <c r="H60" s="141">
        <f t="shared" si="1"/>
        <v>-49.23</v>
      </c>
    </row>
    <row r="61" spans="1:8">
      <c r="A61" s="138" t="s">
        <v>206</v>
      </c>
      <c r="B61" s="138" t="s">
        <v>284</v>
      </c>
      <c r="C61" s="138">
        <v>135.77</v>
      </c>
      <c r="D61" s="15">
        <v>185</v>
      </c>
      <c r="E61" s="140">
        <f t="shared" si="0"/>
        <v>136.259851218973</v>
      </c>
      <c r="H61" s="141">
        <f t="shared" si="1"/>
        <v>-49.23</v>
      </c>
    </row>
    <row r="62" spans="1:8">
      <c r="A62" s="138" t="s">
        <v>285</v>
      </c>
      <c r="B62" s="138" t="s">
        <v>286</v>
      </c>
      <c r="C62" s="138">
        <v>704.4</v>
      </c>
      <c r="D62" s="15">
        <v>827</v>
      </c>
      <c r="E62" s="140">
        <f t="shared" si="0"/>
        <v>117.40488358887</v>
      </c>
      <c r="H62" s="141">
        <f t="shared" si="1"/>
        <v>-122.6</v>
      </c>
    </row>
    <row r="63" spans="1:8">
      <c r="A63" s="138" t="s">
        <v>206</v>
      </c>
      <c r="B63" s="138" t="s">
        <v>287</v>
      </c>
      <c r="C63" s="138">
        <v>675.07</v>
      </c>
      <c r="D63" s="15">
        <v>786</v>
      </c>
      <c r="E63" s="140">
        <f t="shared" si="0"/>
        <v>116.432369976447</v>
      </c>
      <c r="H63" s="141">
        <f t="shared" si="1"/>
        <v>-110.93</v>
      </c>
    </row>
    <row r="64" spans="1:8">
      <c r="A64" s="138" t="s">
        <v>221</v>
      </c>
      <c r="B64" s="138" t="s">
        <v>288</v>
      </c>
      <c r="C64" s="138">
        <v>18.03</v>
      </c>
      <c r="D64" s="15">
        <v>26</v>
      </c>
      <c r="E64" s="140">
        <f t="shared" si="0"/>
        <v>144.20410427066</v>
      </c>
      <c r="H64" s="141">
        <f t="shared" si="1"/>
        <v>-7.97</v>
      </c>
    </row>
    <row r="65" spans="1:8">
      <c r="A65" s="138" t="s">
        <v>216</v>
      </c>
      <c r="B65" s="138" t="s">
        <v>289</v>
      </c>
      <c r="C65" s="138">
        <v>11.3</v>
      </c>
      <c r="D65" s="15">
        <v>15</v>
      </c>
      <c r="E65" s="140">
        <f t="shared" si="0"/>
        <v>132.743362831858</v>
      </c>
      <c r="H65" s="141">
        <f t="shared" si="1"/>
        <v>-3.7</v>
      </c>
    </row>
    <row r="66" spans="1:8">
      <c r="A66" s="138" t="s">
        <v>290</v>
      </c>
      <c r="B66" s="138" t="s">
        <v>291</v>
      </c>
      <c r="C66" s="138">
        <v>112.98</v>
      </c>
      <c r="D66" s="15">
        <f>D67</f>
        <v>120</v>
      </c>
      <c r="E66" s="140">
        <f t="shared" si="0"/>
        <v>106.213489113117</v>
      </c>
      <c r="H66" s="141">
        <f t="shared" si="1"/>
        <v>-7.02</v>
      </c>
    </row>
    <row r="67" spans="1:8">
      <c r="A67" s="138" t="s">
        <v>292</v>
      </c>
      <c r="B67" s="138" t="s">
        <v>293</v>
      </c>
      <c r="C67" s="138">
        <v>112.98</v>
      </c>
      <c r="D67" s="15">
        <v>120</v>
      </c>
      <c r="E67" s="140">
        <f t="shared" si="0"/>
        <v>106.213489113117</v>
      </c>
      <c r="H67" s="141">
        <f t="shared" si="1"/>
        <v>-7.02</v>
      </c>
    </row>
    <row r="68" spans="1:8">
      <c r="A68" s="138" t="s">
        <v>206</v>
      </c>
      <c r="B68" s="138" t="s">
        <v>294</v>
      </c>
      <c r="C68" s="138">
        <v>112.98</v>
      </c>
      <c r="D68" s="15">
        <v>120</v>
      </c>
      <c r="E68" s="140">
        <f t="shared" si="0"/>
        <v>106.213489113117</v>
      </c>
      <c r="F68" s="143"/>
      <c r="G68" s="143"/>
      <c r="H68" s="141">
        <f t="shared" si="1"/>
        <v>-7.02</v>
      </c>
    </row>
    <row r="69" spans="1:8">
      <c r="A69" s="138" t="s">
        <v>295</v>
      </c>
      <c r="B69" s="138" t="s">
        <v>296</v>
      </c>
      <c r="C69" s="138">
        <v>7083.81</v>
      </c>
      <c r="D69" s="139">
        <f>D70+D73+D80+D83</f>
        <v>8244</v>
      </c>
      <c r="E69" s="140">
        <f t="shared" ref="E69:E132" si="2">D69/C69*100</f>
        <v>116.378050794699</v>
      </c>
      <c r="H69" s="141">
        <f t="shared" ref="H69:H132" si="3">C69-D69</f>
        <v>-1160.19</v>
      </c>
    </row>
    <row r="70" spans="1:8">
      <c r="A70" s="138" t="s">
        <v>297</v>
      </c>
      <c r="B70" s="138" t="s">
        <v>298</v>
      </c>
      <c r="C70" s="138">
        <v>569.7</v>
      </c>
      <c r="D70" s="144">
        <v>794</v>
      </c>
      <c r="E70" s="140">
        <f t="shared" si="2"/>
        <v>139.371599087239</v>
      </c>
      <c r="H70" s="141">
        <f t="shared" si="3"/>
        <v>-224.3</v>
      </c>
    </row>
    <row r="71" spans="1:8">
      <c r="A71" s="138" t="s">
        <v>206</v>
      </c>
      <c r="B71" s="138" t="s">
        <v>299</v>
      </c>
      <c r="C71" s="138">
        <v>53.8</v>
      </c>
      <c r="D71" s="144">
        <v>82</v>
      </c>
      <c r="E71" s="140">
        <f t="shared" si="2"/>
        <v>152.416356877323</v>
      </c>
      <c r="H71" s="141">
        <f t="shared" si="3"/>
        <v>-28.2</v>
      </c>
    </row>
    <row r="72" spans="1:8">
      <c r="A72" s="138" t="s">
        <v>221</v>
      </c>
      <c r="B72" s="138" t="s">
        <v>300</v>
      </c>
      <c r="C72" s="138">
        <v>515.9</v>
      </c>
      <c r="D72" s="144">
        <v>712</v>
      </c>
      <c r="E72" s="140">
        <f t="shared" si="2"/>
        <v>138.011242488854</v>
      </c>
      <c r="H72" s="141">
        <f t="shared" si="3"/>
        <v>-196.1</v>
      </c>
    </row>
    <row r="73" spans="1:8">
      <c r="A73" s="138" t="s">
        <v>301</v>
      </c>
      <c r="B73" s="138" t="s">
        <v>302</v>
      </c>
      <c r="C73" s="138">
        <v>5071.05</v>
      </c>
      <c r="D73" s="144">
        <v>5708</v>
      </c>
      <c r="E73" s="140">
        <f t="shared" si="2"/>
        <v>112.560515080703</v>
      </c>
      <c r="H73" s="141">
        <f t="shared" si="3"/>
        <v>-636.95</v>
      </c>
    </row>
    <row r="74" spans="1:8">
      <c r="A74" s="138" t="s">
        <v>206</v>
      </c>
      <c r="B74" s="138" t="s">
        <v>303</v>
      </c>
      <c r="C74" s="138">
        <v>4552.82</v>
      </c>
      <c r="D74" s="144">
        <v>4851</v>
      </c>
      <c r="E74" s="140">
        <f t="shared" si="2"/>
        <v>106.549347437412</v>
      </c>
      <c r="H74" s="141">
        <f t="shared" si="3"/>
        <v>-298.18</v>
      </c>
    </row>
    <row r="75" spans="1:8">
      <c r="A75" s="138" t="s">
        <v>304</v>
      </c>
      <c r="B75" s="138" t="s">
        <v>305</v>
      </c>
      <c r="C75" s="138">
        <v>346.27</v>
      </c>
      <c r="D75" s="144">
        <v>482</v>
      </c>
      <c r="E75" s="140">
        <f t="shared" si="2"/>
        <v>139.197735870852</v>
      </c>
      <c r="H75" s="141">
        <f t="shared" si="3"/>
        <v>-135.73</v>
      </c>
    </row>
    <row r="76" spans="1:8">
      <c r="A76" s="138" t="s">
        <v>306</v>
      </c>
      <c r="B76" s="138" t="s">
        <v>307</v>
      </c>
      <c r="C76" s="138">
        <v>9.2</v>
      </c>
      <c r="D76" s="144">
        <v>92</v>
      </c>
      <c r="E76" s="140">
        <f t="shared" si="2"/>
        <v>1000</v>
      </c>
      <c r="H76" s="141">
        <f t="shared" si="3"/>
        <v>-82.8</v>
      </c>
    </row>
    <row r="77" spans="1:8">
      <c r="A77" s="138" t="s">
        <v>308</v>
      </c>
      <c r="B77" s="138" t="s">
        <v>309</v>
      </c>
      <c r="C77" s="138">
        <v>149.84</v>
      </c>
      <c r="D77" s="144">
        <v>253</v>
      </c>
      <c r="E77" s="140">
        <f t="shared" si="2"/>
        <v>168.84676988788</v>
      </c>
      <c r="H77" s="141">
        <f t="shared" si="3"/>
        <v>-103.16</v>
      </c>
    </row>
    <row r="78" spans="1:8">
      <c r="A78" s="138" t="s">
        <v>224</v>
      </c>
      <c r="B78" s="138" t="s">
        <v>310</v>
      </c>
      <c r="C78" s="138">
        <v>6.32</v>
      </c>
      <c r="D78" s="144">
        <v>9</v>
      </c>
      <c r="E78" s="140">
        <f t="shared" si="2"/>
        <v>142.405063291139</v>
      </c>
      <c r="H78" s="141">
        <f t="shared" si="3"/>
        <v>-2.68</v>
      </c>
    </row>
    <row r="79" spans="1:8">
      <c r="A79" s="138" t="s">
        <v>216</v>
      </c>
      <c r="B79" s="138" t="s">
        <v>311</v>
      </c>
      <c r="C79" s="138">
        <v>6.6</v>
      </c>
      <c r="D79" s="144">
        <v>21</v>
      </c>
      <c r="E79" s="140">
        <f t="shared" si="2"/>
        <v>318.181818181818</v>
      </c>
      <c r="H79" s="141">
        <f t="shared" si="3"/>
        <v>-14.4</v>
      </c>
    </row>
    <row r="80" spans="1:8">
      <c r="A80" s="138" t="s">
        <v>312</v>
      </c>
      <c r="B80" s="138" t="s">
        <v>313</v>
      </c>
      <c r="C80" s="138">
        <v>543.06</v>
      </c>
      <c r="D80" s="144">
        <v>684</v>
      </c>
      <c r="E80" s="140">
        <f t="shared" si="2"/>
        <v>125.952933377527</v>
      </c>
      <c r="H80" s="141">
        <f t="shared" si="3"/>
        <v>-140.94</v>
      </c>
    </row>
    <row r="81" spans="1:8">
      <c r="A81" s="138" t="s">
        <v>206</v>
      </c>
      <c r="B81" s="138" t="s">
        <v>314</v>
      </c>
      <c r="C81" s="138">
        <v>507.02</v>
      </c>
      <c r="D81" s="144">
        <v>621</v>
      </c>
      <c r="E81" s="140">
        <f t="shared" si="2"/>
        <v>122.480375527593</v>
      </c>
      <c r="H81" s="141">
        <f t="shared" si="3"/>
        <v>-113.98</v>
      </c>
    </row>
    <row r="82" spans="1:8">
      <c r="A82" s="138" t="s">
        <v>315</v>
      </c>
      <c r="B82" s="138" t="s">
        <v>316</v>
      </c>
      <c r="C82" s="138">
        <v>36.04</v>
      </c>
      <c r="D82" s="144">
        <v>63</v>
      </c>
      <c r="E82" s="140">
        <f t="shared" si="2"/>
        <v>174.80577136515</v>
      </c>
      <c r="H82" s="141">
        <f t="shared" si="3"/>
        <v>-26.96</v>
      </c>
    </row>
    <row r="83" spans="1:8">
      <c r="A83" s="138" t="s">
        <v>317</v>
      </c>
      <c r="B83" s="138" t="s">
        <v>318</v>
      </c>
      <c r="C83" s="138">
        <v>900</v>
      </c>
      <c r="D83" s="144">
        <v>1058</v>
      </c>
      <c r="E83" s="140">
        <f t="shared" si="2"/>
        <v>117.555555555556</v>
      </c>
      <c r="H83" s="141">
        <f t="shared" si="3"/>
        <v>-158</v>
      </c>
    </row>
    <row r="84" spans="1:8">
      <c r="A84" s="138" t="s">
        <v>206</v>
      </c>
      <c r="B84" s="138" t="s">
        <v>319</v>
      </c>
      <c r="C84" s="138">
        <v>900</v>
      </c>
      <c r="D84" s="144">
        <v>1058</v>
      </c>
      <c r="E84" s="140">
        <f t="shared" si="2"/>
        <v>117.555555555556</v>
      </c>
      <c r="H84" s="141">
        <f t="shared" si="3"/>
        <v>-158</v>
      </c>
    </row>
    <row r="85" spans="1:8">
      <c r="A85" s="138" t="s">
        <v>320</v>
      </c>
      <c r="B85" s="138" t="s">
        <v>321</v>
      </c>
      <c r="C85" s="138">
        <v>23356.53</v>
      </c>
      <c r="D85" s="144">
        <f>D86+D88+D93+D95+D97+D99+D103</f>
        <v>23967.07</v>
      </c>
      <c r="E85" s="140">
        <f t="shared" si="2"/>
        <v>102.61400130927</v>
      </c>
      <c r="H85" s="141">
        <f t="shared" si="3"/>
        <v>-610.540000000001</v>
      </c>
    </row>
    <row r="86" spans="1:8">
      <c r="A86" s="138" t="s">
        <v>322</v>
      </c>
      <c r="B86" s="138" t="s">
        <v>323</v>
      </c>
      <c r="C86" s="138">
        <v>2925.4</v>
      </c>
      <c r="D86" s="144">
        <v>2563</v>
      </c>
      <c r="E86" s="140">
        <f t="shared" si="2"/>
        <v>87.6119505024954</v>
      </c>
      <c r="H86" s="141">
        <f t="shared" si="3"/>
        <v>362.4</v>
      </c>
    </row>
    <row r="87" spans="1:8">
      <c r="A87" s="138" t="s">
        <v>206</v>
      </c>
      <c r="B87" s="138" t="s">
        <v>324</v>
      </c>
      <c r="C87" s="138">
        <v>2925.4</v>
      </c>
      <c r="D87" s="144">
        <v>2563</v>
      </c>
      <c r="E87" s="140">
        <f t="shared" si="2"/>
        <v>87.6119505024954</v>
      </c>
      <c r="H87" s="141">
        <f t="shared" si="3"/>
        <v>362.4</v>
      </c>
    </row>
    <row r="88" spans="1:8">
      <c r="A88" s="138" t="s">
        <v>325</v>
      </c>
      <c r="B88" s="138" t="s">
        <v>326</v>
      </c>
      <c r="C88" s="138">
        <v>16510.65</v>
      </c>
      <c r="D88" s="144">
        <v>17081</v>
      </c>
      <c r="E88" s="140">
        <f t="shared" si="2"/>
        <v>103.454436984613</v>
      </c>
      <c r="H88" s="141">
        <f t="shared" si="3"/>
        <v>-570.349999999999</v>
      </c>
    </row>
    <row r="89" spans="1:8">
      <c r="A89" s="138" t="s">
        <v>206</v>
      </c>
      <c r="B89" s="138" t="s">
        <v>327</v>
      </c>
      <c r="C89" s="138">
        <v>539</v>
      </c>
      <c r="D89" s="144">
        <v>621</v>
      </c>
      <c r="E89" s="140">
        <f t="shared" si="2"/>
        <v>115.213358070501</v>
      </c>
      <c r="H89" s="141">
        <f t="shared" si="3"/>
        <v>-82</v>
      </c>
    </row>
    <row r="90" spans="1:8">
      <c r="A90" s="138" t="s">
        <v>328</v>
      </c>
      <c r="B90" s="138" t="s">
        <v>329</v>
      </c>
      <c r="C90" s="138">
        <v>9545.91</v>
      </c>
      <c r="D90" s="144">
        <v>9852</v>
      </c>
      <c r="E90" s="140">
        <f t="shared" si="2"/>
        <v>103.206504146802</v>
      </c>
      <c r="H90" s="141">
        <f t="shared" si="3"/>
        <v>-306.09</v>
      </c>
    </row>
    <row r="91" spans="1:8">
      <c r="A91" s="138" t="s">
        <v>221</v>
      </c>
      <c r="B91" s="138" t="s">
        <v>330</v>
      </c>
      <c r="C91" s="138">
        <v>4290.24</v>
      </c>
      <c r="D91" s="144">
        <v>4150</v>
      </c>
      <c r="E91" s="140">
        <f t="shared" si="2"/>
        <v>96.7311852017603</v>
      </c>
      <c r="H91" s="141">
        <f t="shared" si="3"/>
        <v>140.24</v>
      </c>
    </row>
    <row r="92" spans="1:8">
      <c r="A92" s="138" t="s">
        <v>331</v>
      </c>
      <c r="B92" s="138" t="s">
        <v>332</v>
      </c>
      <c r="C92" s="138">
        <v>2135.5</v>
      </c>
      <c r="D92" s="144">
        <v>2458</v>
      </c>
      <c r="E92" s="140">
        <f t="shared" si="2"/>
        <v>115.101849683915</v>
      </c>
      <c r="H92" s="141">
        <f t="shared" si="3"/>
        <v>-322.5</v>
      </c>
    </row>
    <row r="93" spans="1:8">
      <c r="A93" s="138" t="s">
        <v>333</v>
      </c>
      <c r="B93" s="138" t="s">
        <v>334</v>
      </c>
      <c r="C93" s="138">
        <v>852.07</v>
      </c>
      <c r="D93" s="144">
        <v>852.07</v>
      </c>
      <c r="E93" s="140">
        <f t="shared" si="2"/>
        <v>100</v>
      </c>
      <c r="H93" s="141">
        <f t="shared" si="3"/>
        <v>0</v>
      </c>
    </row>
    <row r="94" spans="1:8">
      <c r="A94" s="138" t="s">
        <v>331</v>
      </c>
      <c r="B94" s="138" t="s">
        <v>335</v>
      </c>
      <c r="C94" s="138">
        <v>852.07</v>
      </c>
      <c r="D94" s="144">
        <v>852.07</v>
      </c>
      <c r="E94" s="140">
        <f t="shared" si="2"/>
        <v>100</v>
      </c>
      <c r="H94" s="141">
        <f t="shared" si="3"/>
        <v>0</v>
      </c>
    </row>
    <row r="95" spans="1:8">
      <c r="A95" s="138" t="s">
        <v>336</v>
      </c>
      <c r="B95" s="138" t="s">
        <v>337</v>
      </c>
      <c r="C95" s="138">
        <v>90.88</v>
      </c>
      <c r="D95" s="144">
        <v>145</v>
      </c>
      <c r="E95" s="140">
        <f t="shared" si="2"/>
        <v>159.551056338028</v>
      </c>
      <c r="H95" s="141">
        <f t="shared" si="3"/>
        <v>-54.12</v>
      </c>
    </row>
    <row r="96" spans="1:8">
      <c r="A96" s="138" t="s">
        <v>331</v>
      </c>
      <c r="B96" s="138" t="s">
        <v>338</v>
      </c>
      <c r="C96" s="138">
        <v>90.88</v>
      </c>
      <c r="D96" s="144">
        <v>145</v>
      </c>
      <c r="E96" s="140">
        <f t="shared" si="2"/>
        <v>159.551056338028</v>
      </c>
      <c r="H96" s="141">
        <f t="shared" si="3"/>
        <v>-54.12</v>
      </c>
    </row>
    <row r="97" spans="1:8">
      <c r="A97" s="138" t="s">
        <v>339</v>
      </c>
      <c r="B97" s="138" t="s">
        <v>340</v>
      </c>
      <c r="C97" s="138">
        <v>141.39</v>
      </c>
      <c r="D97" s="144">
        <v>186</v>
      </c>
      <c r="E97" s="140">
        <f t="shared" si="2"/>
        <v>131.551029068534</v>
      </c>
      <c r="H97" s="141">
        <f t="shared" si="3"/>
        <v>-44.61</v>
      </c>
    </row>
    <row r="98" spans="1:8">
      <c r="A98" s="138" t="s">
        <v>206</v>
      </c>
      <c r="B98" s="138" t="s">
        <v>341</v>
      </c>
      <c r="C98" s="138">
        <v>141.39</v>
      </c>
      <c r="D98" s="144">
        <v>186</v>
      </c>
      <c r="E98" s="140">
        <f t="shared" si="2"/>
        <v>131.551029068534</v>
      </c>
      <c r="H98" s="141">
        <f t="shared" si="3"/>
        <v>-44.61</v>
      </c>
    </row>
    <row r="99" spans="1:8">
      <c r="A99" s="138" t="s">
        <v>342</v>
      </c>
      <c r="B99" s="138" t="s">
        <v>343</v>
      </c>
      <c r="C99" s="138">
        <v>936.14</v>
      </c>
      <c r="D99" s="144">
        <v>995</v>
      </c>
      <c r="E99" s="140">
        <f t="shared" si="2"/>
        <v>106.287521097272</v>
      </c>
      <c r="H99" s="141">
        <f t="shared" si="3"/>
        <v>-58.86</v>
      </c>
    </row>
    <row r="100" spans="1:8">
      <c r="A100" s="138" t="s">
        <v>206</v>
      </c>
      <c r="B100" s="138" t="s">
        <v>344</v>
      </c>
      <c r="C100" s="138">
        <v>431.07</v>
      </c>
      <c r="D100" s="144">
        <v>489</v>
      </c>
      <c r="E100" s="140">
        <f t="shared" si="2"/>
        <v>113.438652655021</v>
      </c>
      <c r="H100" s="141">
        <f t="shared" si="3"/>
        <v>-57.93</v>
      </c>
    </row>
    <row r="101" spans="1:8">
      <c r="A101" s="138" t="s">
        <v>328</v>
      </c>
      <c r="B101" s="138" t="s">
        <v>345</v>
      </c>
      <c r="C101" s="138">
        <v>174.5</v>
      </c>
      <c r="D101" s="144">
        <v>185</v>
      </c>
      <c r="E101" s="140">
        <f t="shared" si="2"/>
        <v>106.017191977077</v>
      </c>
      <c r="H101" s="141">
        <f t="shared" si="3"/>
        <v>-10.5</v>
      </c>
    </row>
    <row r="102" spans="1:8">
      <c r="A102" s="138" t="s">
        <v>216</v>
      </c>
      <c r="B102" s="138" t="s">
        <v>346</v>
      </c>
      <c r="C102" s="138">
        <v>330.57</v>
      </c>
      <c r="D102" s="144">
        <v>321</v>
      </c>
      <c r="E102" s="140">
        <f t="shared" si="2"/>
        <v>97.1050004537617</v>
      </c>
      <c r="H102" s="141">
        <f t="shared" si="3"/>
        <v>9.56999999999999</v>
      </c>
    </row>
    <row r="103" spans="1:8">
      <c r="A103" s="138" t="s">
        <v>347</v>
      </c>
      <c r="B103" s="138" t="s">
        <v>348</v>
      </c>
      <c r="C103" s="138">
        <v>1900</v>
      </c>
      <c r="D103" s="144">
        <v>2145</v>
      </c>
      <c r="E103" s="140">
        <f t="shared" si="2"/>
        <v>112.894736842105</v>
      </c>
      <c r="H103" s="141">
        <f t="shared" si="3"/>
        <v>-245</v>
      </c>
    </row>
    <row r="104" spans="1:8">
      <c r="A104" s="138" t="s">
        <v>216</v>
      </c>
      <c r="B104" s="138" t="s">
        <v>349</v>
      </c>
      <c r="C104" s="138">
        <v>1900</v>
      </c>
      <c r="D104" s="144">
        <v>2865</v>
      </c>
      <c r="E104" s="140">
        <f t="shared" si="2"/>
        <v>150.789473684211</v>
      </c>
      <c r="H104" s="141">
        <f t="shared" si="3"/>
        <v>-965</v>
      </c>
    </row>
    <row r="105" spans="1:8">
      <c r="A105" s="138" t="s">
        <v>350</v>
      </c>
      <c r="B105" s="138" t="s">
        <v>351</v>
      </c>
      <c r="C105" s="138">
        <v>2573.31</v>
      </c>
      <c r="D105" s="144">
        <v>2865</v>
      </c>
      <c r="E105" s="140">
        <f t="shared" si="2"/>
        <v>111.335206407312</v>
      </c>
      <c r="H105" s="141">
        <f t="shared" si="3"/>
        <v>-291.69</v>
      </c>
    </row>
    <row r="106" spans="1:8">
      <c r="A106" s="138" t="s">
        <v>352</v>
      </c>
      <c r="B106" s="138" t="s">
        <v>353</v>
      </c>
      <c r="C106" s="138">
        <v>184.33</v>
      </c>
      <c r="D106" s="144">
        <v>185</v>
      </c>
      <c r="E106" s="140">
        <f t="shared" si="2"/>
        <v>100.363478543916</v>
      </c>
      <c r="H106" s="141">
        <f t="shared" si="3"/>
        <v>-0.669999999999987</v>
      </c>
    </row>
    <row r="107" spans="1:8">
      <c r="A107" s="138" t="s">
        <v>206</v>
      </c>
      <c r="B107" s="138" t="s">
        <v>354</v>
      </c>
      <c r="C107" s="138">
        <v>184.33</v>
      </c>
      <c r="D107" s="144">
        <v>185</v>
      </c>
      <c r="E107" s="140">
        <f t="shared" si="2"/>
        <v>100.363478543916</v>
      </c>
      <c r="H107" s="141">
        <f t="shared" si="3"/>
        <v>-0.669999999999987</v>
      </c>
    </row>
    <row r="108" spans="1:8">
      <c r="A108" s="138" t="s">
        <v>355</v>
      </c>
      <c r="B108" s="138" t="s">
        <v>356</v>
      </c>
      <c r="C108" s="138">
        <v>88.98</v>
      </c>
      <c r="D108" s="144">
        <v>156</v>
      </c>
      <c r="E108" s="140">
        <f t="shared" si="2"/>
        <v>175.320296695887</v>
      </c>
      <c r="H108" s="141">
        <f t="shared" si="3"/>
        <v>-67.02</v>
      </c>
    </row>
    <row r="109" spans="1:8">
      <c r="A109" s="138" t="s">
        <v>206</v>
      </c>
      <c r="B109" s="138" t="s">
        <v>357</v>
      </c>
      <c r="C109" s="138">
        <v>88.98</v>
      </c>
      <c r="D109" s="144">
        <v>156</v>
      </c>
      <c r="E109" s="140">
        <f t="shared" si="2"/>
        <v>175.320296695887</v>
      </c>
      <c r="H109" s="141">
        <f t="shared" si="3"/>
        <v>-67.02</v>
      </c>
    </row>
    <row r="110" spans="1:8">
      <c r="A110" s="138" t="s">
        <v>358</v>
      </c>
      <c r="B110" s="138" t="s">
        <v>359</v>
      </c>
      <c r="C110" s="138">
        <v>2300</v>
      </c>
      <c r="D110" s="144">
        <v>3612</v>
      </c>
      <c r="E110" s="140">
        <f t="shared" si="2"/>
        <v>157.04347826087</v>
      </c>
      <c r="H110" s="141">
        <f t="shared" si="3"/>
        <v>-1312</v>
      </c>
    </row>
    <row r="111" spans="1:8">
      <c r="A111" s="138" t="s">
        <v>216</v>
      </c>
      <c r="B111" s="138" t="s">
        <v>360</v>
      </c>
      <c r="C111" s="138">
        <v>2300</v>
      </c>
      <c r="D111" s="144">
        <v>3612</v>
      </c>
      <c r="E111" s="140">
        <f t="shared" si="2"/>
        <v>157.04347826087</v>
      </c>
      <c r="H111" s="141">
        <f t="shared" si="3"/>
        <v>-1312</v>
      </c>
    </row>
    <row r="112" spans="1:8">
      <c r="A112" s="138" t="s">
        <v>361</v>
      </c>
      <c r="B112" s="138" t="s">
        <v>362</v>
      </c>
      <c r="C112" s="138">
        <v>2179.3</v>
      </c>
      <c r="D112" s="144">
        <f>D113+D117+D119+D122+D124</f>
        <v>2399.06</v>
      </c>
      <c r="E112" s="140">
        <f t="shared" si="2"/>
        <v>110.083971917588</v>
      </c>
      <c r="H112" s="141">
        <f t="shared" si="3"/>
        <v>-219.76</v>
      </c>
    </row>
    <row r="113" spans="1:8">
      <c r="A113" s="138" t="s">
        <v>363</v>
      </c>
      <c r="B113" s="138" t="s">
        <v>364</v>
      </c>
      <c r="C113" s="138">
        <v>636.87</v>
      </c>
      <c r="D113" s="144">
        <v>643</v>
      </c>
      <c r="E113" s="140">
        <f t="shared" si="2"/>
        <v>100.962519823512</v>
      </c>
      <c r="H113" s="141">
        <f t="shared" si="3"/>
        <v>-6.13</v>
      </c>
    </row>
    <row r="114" spans="1:8">
      <c r="A114" s="138" t="s">
        <v>206</v>
      </c>
      <c r="B114" s="138" t="s">
        <v>365</v>
      </c>
      <c r="C114" s="138">
        <v>523.46</v>
      </c>
      <c r="D114" s="144">
        <v>538</v>
      </c>
      <c r="E114" s="140">
        <f t="shared" si="2"/>
        <v>102.777671646353</v>
      </c>
      <c r="H114" s="141">
        <f t="shared" si="3"/>
        <v>-14.54</v>
      </c>
    </row>
    <row r="115" spans="1:8">
      <c r="A115" s="138" t="s">
        <v>331</v>
      </c>
      <c r="B115" s="138" t="s">
        <v>366</v>
      </c>
      <c r="C115" s="138">
        <v>48.74</v>
      </c>
      <c r="D115" s="144">
        <v>42</v>
      </c>
      <c r="E115" s="140">
        <f t="shared" si="2"/>
        <v>86.1715223635617</v>
      </c>
      <c r="H115" s="141">
        <f t="shared" si="3"/>
        <v>6.74</v>
      </c>
    </row>
    <row r="116" spans="1:8">
      <c r="A116" s="138" t="s">
        <v>367</v>
      </c>
      <c r="B116" s="138" t="s">
        <v>368</v>
      </c>
      <c r="C116" s="138">
        <v>64.67</v>
      </c>
      <c r="D116" s="144">
        <v>63</v>
      </c>
      <c r="E116" s="140">
        <f t="shared" si="2"/>
        <v>97.4176588835627</v>
      </c>
      <c r="H116" s="141">
        <f t="shared" si="3"/>
        <v>1.67</v>
      </c>
    </row>
    <row r="117" spans="1:8">
      <c r="A117" s="138" t="s">
        <v>369</v>
      </c>
      <c r="B117" s="138" t="s">
        <v>370</v>
      </c>
      <c r="C117" s="138">
        <v>78.06</v>
      </c>
      <c r="D117" s="144">
        <v>78.06</v>
      </c>
      <c r="E117" s="140">
        <f t="shared" si="2"/>
        <v>100</v>
      </c>
      <c r="H117" s="141">
        <f t="shared" si="3"/>
        <v>0</v>
      </c>
    </row>
    <row r="118" spans="1:8">
      <c r="A118" s="138" t="s">
        <v>371</v>
      </c>
      <c r="B118" s="138" t="s">
        <v>372</v>
      </c>
      <c r="C118" s="138">
        <v>78.06</v>
      </c>
      <c r="D118" s="144">
        <v>78.06</v>
      </c>
      <c r="E118" s="140">
        <f t="shared" si="2"/>
        <v>100</v>
      </c>
      <c r="H118" s="141">
        <f t="shared" si="3"/>
        <v>0</v>
      </c>
    </row>
    <row r="119" spans="1:8">
      <c r="A119" s="138" t="s">
        <v>373</v>
      </c>
      <c r="B119" s="138" t="s">
        <v>374</v>
      </c>
      <c r="C119" s="138">
        <v>49.5</v>
      </c>
      <c r="D119" s="144">
        <v>69</v>
      </c>
      <c r="E119" s="140">
        <f t="shared" si="2"/>
        <v>139.393939393939</v>
      </c>
      <c r="H119" s="141">
        <f t="shared" si="3"/>
        <v>-19.5</v>
      </c>
    </row>
    <row r="120" spans="1:8">
      <c r="A120" s="138" t="s">
        <v>206</v>
      </c>
      <c r="B120" s="138" t="s">
        <v>375</v>
      </c>
      <c r="C120" s="138">
        <v>35</v>
      </c>
      <c r="D120" s="144">
        <v>46</v>
      </c>
      <c r="E120" s="140">
        <f t="shared" si="2"/>
        <v>131.428571428571</v>
      </c>
      <c r="H120" s="141">
        <f t="shared" si="3"/>
        <v>-11</v>
      </c>
    </row>
    <row r="121" spans="1:8">
      <c r="A121" s="138" t="s">
        <v>214</v>
      </c>
      <c r="B121" s="138" t="s">
        <v>376</v>
      </c>
      <c r="C121" s="138">
        <v>14.5</v>
      </c>
      <c r="D121" s="144">
        <v>23</v>
      </c>
      <c r="E121" s="140">
        <f t="shared" si="2"/>
        <v>158.620689655172</v>
      </c>
      <c r="H121" s="141">
        <f t="shared" si="3"/>
        <v>-8.5</v>
      </c>
    </row>
    <row r="122" spans="1:8">
      <c r="A122" s="138" t="s">
        <v>377</v>
      </c>
      <c r="B122" s="138" t="s">
        <v>378</v>
      </c>
      <c r="C122" s="138">
        <v>214.87</v>
      </c>
      <c r="D122" s="144">
        <v>285</v>
      </c>
      <c r="E122" s="140">
        <f t="shared" si="2"/>
        <v>132.638339461069</v>
      </c>
      <c r="H122" s="141">
        <f t="shared" si="3"/>
        <v>-70.13</v>
      </c>
    </row>
    <row r="123" spans="1:8">
      <c r="A123" s="138" t="s">
        <v>206</v>
      </c>
      <c r="B123" s="138" t="s">
        <v>379</v>
      </c>
      <c r="C123" s="138">
        <v>214.87</v>
      </c>
      <c r="D123" s="144">
        <v>285</v>
      </c>
      <c r="E123" s="140">
        <f t="shared" si="2"/>
        <v>132.638339461069</v>
      </c>
      <c r="H123" s="141">
        <f t="shared" si="3"/>
        <v>-70.13</v>
      </c>
    </row>
    <row r="124" spans="1:8">
      <c r="A124" s="138" t="s">
        <v>380</v>
      </c>
      <c r="B124" s="138" t="s">
        <v>381</v>
      </c>
      <c r="C124" s="138">
        <v>1200</v>
      </c>
      <c r="D124" s="144">
        <v>1324</v>
      </c>
      <c r="E124" s="140">
        <f t="shared" si="2"/>
        <v>110.333333333333</v>
      </c>
      <c r="H124" s="141">
        <f t="shared" si="3"/>
        <v>-124</v>
      </c>
    </row>
    <row r="125" spans="1:8">
      <c r="A125" s="138" t="s">
        <v>216</v>
      </c>
      <c r="B125" s="138" t="s">
        <v>382</v>
      </c>
      <c r="C125" s="138">
        <v>1200</v>
      </c>
      <c r="D125" s="144">
        <v>1324</v>
      </c>
      <c r="E125" s="140">
        <f t="shared" si="2"/>
        <v>110.333333333333</v>
      </c>
      <c r="H125" s="141">
        <f t="shared" si="3"/>
        <v>-124</v>
      </c>
    </row>
    <row r="126" spans="1:8">
      <c r="A126" s="138" t="s">
        <v>383</v>
      </c>
      <c r="B126" s="138" t="s">
        <v>384</v>
      </c>
      <c r="C126" s="138">
        <v>13111.58</v>
      </c>
      <c r="D126" s="144">
        <f>D127+D131+D138+D141+D143+D145+D148+D150+D154+D157+D159+D162+D164+D167+D169</f>
        <v>14520.13</v>
      </c>
      <c r="E126" s="140">
        <f t="shared" si="2"/>
        <v>110.742793774663</v>
      </c>
      <c r="H126" s="141">
        <f t="shared" si="3"/>
        <v>-1408.55</v>
      </c>
    </row>
    <row r="127" spans="1:8">
      <c r="A127" s="138" t="s">
        <v>385</v>
      </c>
      <c r="B127" s="138" t="s">
        <v>386</v>
      </c>
      <c r="C127" s="138">
        <v>824.54</v>
      </c>
      <c r="D127" s="144">
        <v>995</v>
      </c>
      <c r="E127" s="140">
        <f t="shared" si="2"/>
        <v>120.673345137895</v>
      </c>
      <c r="H127" s="141">
        <f t="shared" si="3"/>
        <v>-170.46</v>
      </c>
    </row>
    <row r="128" spans="1:8">
      <c r="A128" s="138" t="s">
        <v>206</v>
      </c>
      <c r="B128" s="138" t="s">
        <v>387</v>
      </c>
      <c r="C128" s="138">
        <v>528.13</v>
      </c>
      <c r="D128" s="144">
        <v>631</v>
      </c>
      <c r="E128" s="140">
        <f t="shared" si="2"/>
        <v>119.478158786662</v>
      </c>
      <c r="H128" s="141">
        <f t="shared" si="3"/>
        <v>-102.87</v>
      </c>
    </row>
    <row r="129" spans="1:8">
      <c r="A129" s="138" t="s">
        <v>371</v>
      </c>
      <c r="B129" s="138" t="s">
        <v>388</v>
      </c>
      <c r="C129" s="138">
        <v>33.38</v>
      </c>
      <c r="D129" s="144">
        <v>75</v>
      </c>
      <c r="E129" s="140">
        <f t="shared" si="2"/>
        <v>224.685440383463</v>
      </c>
      <c r="H129" s="141">
        <f t="shared" si="3"/>
        <v>-41.62</v>
      </c>
    </row>
    <row r="130" spans="1:8">
      <c r="A130" s="138" t="s">
        <v>367</v>
      </c>
      <c r="B130" s="138" t="s">
        <v>389</v>
      </c>
      <c r="C130" s="138">
        <v>263.03</v>
      </c>
      <c r="D130" s="144">
        <v>289</v>
      </c>
      <c r="E130" s="140">
        <f t="shared" si="2"/>
        <v>109.873398471657</v>
      </c>
      <c r="H130" s="141">
        <f t="shared" si="3"/>
        <v>-25.97</v>
      </c>
    </row>
    <row r="131" spans="1:8">
      <c r="A131" s="138" t="s">
        <v>390</v>
      </c>
      <c r="B131" s="138" t="s">
        <v>391</v>
      </c>
      <c r="C131" s="138">
        <v>817.1</v>
      </c>
      <c r="D131" s="144">
        <v>944</v>
      </c>
      <c r="E131" s="140">
        <f t="shared" si="2"/>
        <v>115.53053481826</v>
      </c>
      <c r="H131" s="141">
        <f t="shared" si="3"/>
        <v>-126.9</v>
      </c>
    </row>
    <row r="132" spans="1:8">
      <c r="A132" s="138" t="s">
        <v>206</v>
      </c>
      <c r="B132" s="138" t="s">
        <v>392</v>
      </c>
      <c r="C132" s="138">
        <v>212.85</v>
      </c>
      <c r="D132" s="144">
        <v>231</v>
      </c>
      <c r="E132" s="140">
        <f t="shared" si="2"/>
        <v>108.527131782946</v>
      </c>
      <c r="H132" s="141">
        <f t="shared" si="3"/>
        <v>-18.15</v>
      </c>
    </row>
    <row r="133" spans="1:8">
      <c r="A133" s="138" t="s">
        <v>331</v>
      </c>
      <c r="B133" s="138" t="s">
        <v>393</v>
      </c>
      <c r="C133" s="138">
        <v>50.7</v>
      </c>
      <c r="D133" s="144">
        <v>62</v>
      </c>
      <c r="E133" s="140">
        <f t="shared" ref="E133:E196" si="4">D133/C133*100</f>
        <v>122.287968441815</v>
      </c>
      <c r="H133" s="141">
        <f t="shared" ref="H133:H196" si="5">C133-D133</f>
        <v>-11.3</v>
      </c>
    </row>
    <row r="134" spans="1:8">
      <c r="A134" s="138" t="s">
        <v>371</v>
      </c>
      <c r="B134" s="138" t="s">
        <v>394</v>
      </c>
      <c r="C134" s="138">
        <v>266.73</v>
      </c>
      <c r="D134" s="144">
        <v>342</v>
      </c>
      <c r="E134" s="140">
        <f t="shared" si="4"/>
        <v>128.219547857384</v>
      </c>
      <c r="H134" s="141">
        <f t="shared" si="5"/>
        <v>-75.27</v>
      </c>
    </row>
    <row r="135" spans="1:8">
      <c r="A135" s="138" t="s">
        <v>395</v>
      </c>
      <c r="B135" s="138" t="s">
        <v>396</v>
      </c>
      <c r="C135" s="138">
        <v>94.05</v>
      </c>
      <c r="D135" s="144">
        <v>84</v>
      </c>
      <c r="E135" s="140">
        <f t="shared" si="4"/>
        <v>89.3141945773525</v>
      </c>
      <c r="H135" s="141">
        <f t="shared" si="5"/>
        <v>10.05</v>
      </c>
    </row>
    <row r="136" spans="1:8">
      <c r="A136" s="138" t="s">
        <v>214</v>
      </c>
      <c r="B136" s="138" t="s">
        <v>397</v>
      </c>
      <c r="C136" s="138">
        <v>150.48</v>
      </c>
      <c r="D136" s="144">
        <v>156</v>
      </c>
      <c r="E136" s="140">
        <f t="shared" si="4"/>
        <v>103.668261562998</v>
      </c>
      <c r="H136" s="141">
        <f t="shared" si="5"/>
        <v>-5.52000000000001</v>
      </c>
    </row>
    <row r="137" spans="1:8">
      <c r="A137" s="138" t="s">
        <v>216</v>
      </c>
      <c r="B137" s="138" t="s">
        <v>398</v>
      </c>
      <c r="C137" s="138">
        <v>42.29</v>
      </c>
      <c r="D137" s="144">
        <v>69</v>
      </c>
      <c r="E137" s="140">
        <f t="shared" si="4"/>
        <v>163.159139276425</v>
      </c>
      <c r="H137" s="141">
        <f t="shared" si="5"/>
        <v>-26.71</v>
      </c>
    </row>
    <row r="138" spans="1:8">
      <c r="A138" s="138" t="s">
        <v>399</v>
      </c>
      <c r="B138" s="138" t="s">
        <v>400</v>
      </c>
      <c r="C138" s="138">
        <v>791.67</v>
      </c>
      <c r="D138" s="144">
        <v>999</v>
      </c>
      <c r="E138" s="140">
        <f t="shared" si="4"/>
        <v>126.188942362348</v>
      </c>
      <c r="H138" s="141">
        <f t="shared" si="5"/>
        <v>-207.33</v>
      </c>
    </row>
    <row r="139" spans="1:8">
      <c r="A139" s="138" t="s">
        <v>206</v>
      </c>
      <c r="B139" s="138" t="s">
        <v>401</v>
      </c>
      <c r="C139" s="138">
        <v>432</v>
      </c>
      <c r="D139" s="144">
        <v>621</v>
      </c>
      <c r="E139" s="140">
        <f t="shared" si="4"/>
        <v>143.75</v>
      </c>
      <c r="H139" s="141">
        <f t="shared" si="5"/>
        <v>-189</v>
      </c>
    </row>
    <row r="140" spans="1:8">
      <c r="A140" s="138" t="s">
        <v>328</v>
      </c>
      <c r="B140" s="138" t="s">
        <v>402</v>
      </c>
      <c r="C140" s="138">
        <v>359.67</v>
      </c>
      <c r="D140" s="144">
        <v>378</v>
      </c>
      <c r="E140" s="140">
        <f t="shared" si="4"/>
        <v>105.096338310118</v>
      </c>
      <c r="H140" s="141">
        <f t="shared" si="5"/>
        <v>-18.33</v>
      </c>
    </row>
    <row r="141" spans="1:8">
      <c r="A141" s="138" t="s">
        <v>403</v>
      </c>
      <c r="B141" s="138" t="s">
        <v>404</v>
      </c>
      <c r="C141" s="138">
        <v>55.88</v>
      </c>
      <c r="D141" s="144">
        <v>65</v>
      </c>
      <c r="E141" s="140">
        <f t="shared" si="4"/>
        <v>116.320687186829</v>
      </c>
      <c r="H141" s="141">
        <f t="shared" si="5"/>
        <v>-9.12</v>
      </c>
    </row>
    <row r="142" spans="1:8">
      <c r="A142" s="138" t="s">
        <v>206</v>
      </c>
      <c r="B142" s="138" t="s">
        <v>405</v>
      </c>
      <c r="C142" s="138">
        <v>55.88</v>
      </c>
      <c r="D142" s="144">
        <v>65</v>
      </c>
      <c r="E142" s="140">
        <f t="shared" si="4"/>
        <v>116.320687186829</v>
      </c>
      <c r="H142" s="141">
        <f t="shared" si="5"/>
        <v>-9.12</v>
      </c>
    </row>
    <row r="143" spans="1:8">
      <c r="A143" s="138" t="s">
        <v>406</v>
      </c>
      <c r="B143" s="138" t="s">
        <v>407</v>
      </c>
      <c r="C143" s="138">
        <v>110</v>
      </c>
      <c r="D143" s="144">
        <v>188</v>
      </c>
      <c r="E143" s="140">
        <f t="shared" si="4"/>
        <v>170.909090909091</v>
      </c>
      <c r="H143" s="141">
        <f t="shared" si="5"/>
        <v>-78</v>
      </c>
    </row>
    <row r="144" spans="1:8">
      <c r="A144" s="138" t="s">
        <v>216</v>
      </c>
      <c r="B144" s="138" t="s">
        <v>408</v>
      </c>
      <c r="C144" s="138">
        <v>110</v>
      </c>
      <c r="D144" s="144">
        <v>188</v>
      </c>
      <c r="E144" s="140">
        <f t="shared" si="4"/>
        <v>170.909090909091</v>
      </c>
      <c r="H144" s="141">
        <f t="shared" si="5"/>
        <v>-78</v>
      </c>
    </row>
    <row r="145" spans="1:8">
      <c r="A145" s="138" t="s">
        <v>409</v>
      </c>
      <c r="B145" s="138" t="s">
        <v>410</v>
      </c>
      <c r="C145" s="138">
        <v>187.04</v>
      </c>
      <c r="D145" s="144">
        <v>232</v>
      </c>
      <c r="E145" s="140">
        <f t="shared" si="4"/>
        <v>124.037639007699</v>
      </c>
      <c r="H145" s="141">
        <f t="shared" si="5"/>
        <v>-44.96</v>
      </c>
    </row>
    <row r="146" spans="1:8">
      <c r="A146" s="138" t="s">
        <v>371</v>
      </c>
      <c r="B146" s="138" t="s">
        <v>411</v>
      </c>
      <c r="C146" s="138">
        <v>155</v>
      </c>
      <c r="D146" s="144">
        <v>187</v>
      </c>
      <c r="E146" s="140">
        <f t="shared" si="4"/>
        <v>120.645161290323</v>
      </c>
      <c r="H146" s="141">
        <f t="shared" si="5"/>
        <v>-32</v>
      </c>
    </row>
    <row r="147" spans="1:8">
      <c r="A147" s="138" t="s">
        <v>216</v>
      </c>
      <c r="B147" s="138" t="s">
        <v>412</v>
      </c>
      <c r="C147" s="138">
        <v>32.04</v>
      </c>
      <c r="D147" s="144">
        <v>45</v>
      </c>
      <c r="E147" s="140">
        <f t="shared" si="4"/>
        <v>140.449438202247</v>
      </c>
      <c r="H147" s="141">
        <f t="shared" si="5"/>
        <v>-12.96</v>
      </c>
    </row>
    <row r="148" spans="1:8">
      <c r="A148" s="138" t="s">
        <v>413</v>
      </c>
      <c r="B148" s="138" t="s">
        <v>414</v>
      </c>
      <c r="C148" s="138">
        <v>132</v>
      </c>
      <c r="D148" s="144">
        <v>168</v>
      </c>
      <c r="E148" s="140">
        <f t="shared" si="4"/>
        <v>127.272727272727</v>
      </c>
      <c r="H148" s="141">
        <f t="shared" si="5"/>
        <v>-36</v>
      </c>
    </row>
    <row r="149" spans="1:8">
      <c r="A149" s="138" t="s">
        <v>206</v>
      </c>
      <c r="B149" s="138" t="s">
        <v>415</v>
      </c>
      <c r="C149" s="138">
        <v>132</v>
      </c>
      <c r="D149" s="144">
        <v>168</v>
      </c>
      <c r="E149" s="140">
        <f t="shared" si="4"/>
        <v>127.272727272727</v>
      </c>
      <c r="H149" s="141">
        <f t="shared" si="5"/>
        <v>-36</v>
      </c>
    </row>
    <row r="150" spans="1:8">
      <c r="A150" s="138" t="s">
        <v>416</v>
      </c>
      <c r="B150" s="138" t="s">
        <v>417</v>
      </c>
      <c r="C150" s="138">
        <v>289.23</v>
      </c>
      <c r="D150" s="144">
        <v>319</v>
      </c>
      <c r="E150" s="140">
        <f t="shared" si="4"/>
        <v>110.292846523528</v>
      </c>
      <c r="H150" s="141">
        <f t="shared" si="5"/>
        <v>-29.77</v>
      </c>
    </row>
    <row r="151" spans="1:8">
      <c r="A151" s="138" t="s">
        <v>206</v>
      </c>
      <c r="B151" s="138" t="s">
        <v>418</v>
      </c>
      <c r="C151" s="138">
        <v>17.36</v>
      </c>
      <c r="D151" s="144">
        <v>85</v>
      </c>
      <c r="E151" s="140">
        <f t="shared" si="4"/>
        <v>489.63133640553</v>
      </c>
      <c r="H151" s="141">
        <f t="shared" si="5"/>
        <v>-67.64</v>
      </c>
    </row>
    <row r="152" spans="1:8">
      <c r="A152" s="138" t="s">
        <v>331</v>
      </c>
      <c r="B152" s="138" t="s">
        <v>419</v>
      </c>
      <c r="C152" s="138">
        <v>225</v>
      </c>
      <c r="D152" s="144">
        <v>234</v>
      </c>
      <c r="E152" s="140">
        <f t="shared" si="4"/>
        <v>104</v>
      </c>
      <c r="H152" s="141">
        <f t="shared" si="5"/>
        <v>-9</v>
      </c>
    </row>
    <row r="153" spans="1:8">
      <c r="A153" s="138" t="s">
        <v>371</v>
      </c>
      <c r="B153" s="138" t="s">
        <v>420</v>
      </c>
      <c r="C153" s="138">
        <v>46.87</v>
      </c>
      <c r="D153" s="144">
        <v>46.87</v>
      </c>
      <c r="E153" s="140">
        <f t="shared" si="4"/>
        <v>100</v>
      </c>
      <c r="H153" s="141">
        <f t="shared" si="5"/>
        <v>0</v>
      </c>
    </row>
    <row r="154" spans="1:8">
      <c r="A154" s="138" t="s">
        <v>421</v>
      </c>
      <c r="B154" s="138" t="s">
        <v>422</v>
      </c>
      <c r="C154" s="138">
        <v>513.44</v>
      </c>
      <c r="D154" s="144">
        <v>538</v>
      </c>
      <c r="E154" s="140">
        <f t="shared" si="4"/>
        <v>104.783421626675</v>
      </c>
      <c r="H154" s="141">
        <f t="shared" si="5"/>
        <v>-24.5599999999999</v>
      </c>
    </row>
    <row r="155" spans="1:8">
      <c r="A155" s="138" t="s">
        <v>206</v>
      </c>
      <c r="B155" s="138" t="s">
        <v>423</v>
      </c>
      <c r="C155" s="138">
        <v>72.07</v>
      </c>
      <c r="D155" s="144">
        <v>86</v>
      </c>
      <c r="E155" s="140">
        <f t="shared" si="4"/>
        <v>119.328430692382</v>
      </c>
      <c r="H155" s="141">
        <f t="shared" si="5"/>
        <v>-13.93</v>
      </c>
    </row>
    <row r="156" spans="1:8">
      <c r="A156" s="138" t="s">
        <v>216</v>
      </c>
      <c r="B156" s="138" t="s">
        <v>424</v>
      </c>
      <c r="C156" s="138">
        <v>441.37</v>
      </c>
      <c r="D156" s="144">
        <v>452</v>
      </c>
      <c r="E156" s="140">
        <f t="shared" si="4"/>
        <v>102.408410177402</v>
      </c>
      <c r="H156" s="141">
        <f t="shared" si="5"/>
        <v>-10.63</v>
      </c>
    </row>
    <row r="157" spans="1:8">
      <c r="A157" s="138" t="s">
        <v>425</v>
      </c>
      <c r="B157" s="138" t="s">
        <v>426</v>
      </c>
      <c r="C157" s="138">
        <v>26.13</v>
      </c>
      <c r="D157" s="144">
        <v>26.13</v>
      </c>
      <c r="E157" s="140">
        <f t="shared" si="4"/>
        <v>100</v>
      </c>
      <c r="H157" s="141">
        <f t="shared" si="5"/>
        <v>0</v>
      </c>
    </row>
    <row r="158" spans="1:8">
      <c r="A158" s="138" t="s">
        <v>216</v>
      </c>
      <c r="B158" s="138" t="s">
        <v>427</v>
      </c>
      <c r="C158" s="138">
        <v>26.13</v>
      </c>
      <c r="D158" s="144">
        <v>26.13</v>
      </c>
      <c r="E158" s="140">
        <f t="shared" si="4"/>
        <v>100</v>
      </c>
      <c r="H158" s="141">
        <f t="shared" si="5"/>
        <v>0</v>
      </c>
    </row>
    <row r="159" spans="1:8">
      <c r="A159" s="138" t="s">
        <v>428</v>
      </c>
      <c r="B159" s="138" t="s">
        <v>429</v>
      </c>
      <c r="C159" s="138">
        <v>300</v>
      </c>
      <c r="D159" s="144">
        <v>293</v>
      </c>
      <c r="E159" s="140">
        <f t="shared" si="4"/>
        <v>97.6666666666667</v>
      </c>
      <c r="H159" s="141">
        <f t="shared" si="5"/>
        <v>7</v>
      </c>
    </row>
    <row r="160" spans="1:8">
      <c r="A160" s="138" t="s">
        <v>206</v>
      </c>
      <c r="B160" s="138" t="s">
        <v>430</v>
      </c>
      <c r="C160" s="138">
        <v>40</v>
      </c>
      <c r="D160" s="144">
        <v>35</v>
      </c>
      <c r="E160" s="140">
        <f t="shared" si="4"/>
        <v>87.5</v>
      </c>
      <c r="H160" s="141">
        <f t="shared" si="5"/>
        <v>5</v>
      </c>
    </row>
    <row r="161" spans="1:8">
      <c r="A161" s="138" t="s">
        <v>328</v>
      </c>
      <c r="B161" s="138" t="s">
        <v>431</v>
      </c>
      <c r="C161" s="138">
        <v>260</v>
      </c>
      <c r="D161" s="144">
        <v>258</v>
      </c>
      <c r="E161" s="140">
        <f t="shared" si="4"/>
        <v>99.2307692307692</v>
      </c>
      <c r="H161" s="141">
        <f t="shared" si="5"/>
        <v>2</v>
      </c>
    </row>
    <row r="162" spans="1:8">
      <c r="A162" s="138" t="s">
        <v>432</v>
      </c>
      <c r="B162" s="138" t="s">
        <v>433</v>
      </c>
      <c r="C162" s="138">
        <v>77</v>
      </c>
      <c r="D162" s="144">
        <v>83</v>
      </c>
      <c r="E162" s="140">
        <f t="shared" si="4"/>
        <v>107.792207792208</v>
      </c>
      <c r="H162" s="141">
        <f t="shared" si="5"/>
        <v>-6</v>
      </c>
    </row>
    <row r="163" spans="1:8">
      <c r="A163" s="138" t="s">
        <v>328</v>
      </c>
      <c r="B163" s="138" t="s">
        <v>434</v>
      </c>
      <c r="C163" s="138">
        <v>77</v>
      </c>
      <c r="D163" s="144">
        <v>83</v>
      </c>
      <c r="E163" s="140">
        <f t="shared" si="4"/>
        <v>107.792207792208</v>
      </c>
      <c r="H163" s="141">
        <f t="shared" si="5"/>
        <v>-6</v>
      </c>
    </row>
    <row r="164" spans="1:8">
      <c r="A164" s="138" t="s">
        <v>435</v>
      </c>
      <c r="B164" s="138" t="s">
        <v>436</v>
      </c>
      <c r="C164" s="138">
        <v>347.09</v>
      </c>
      <c r="D164" s="144">
        <v>452</v>
      </c>
      <c r="E164" s="140">
        <f t="shared" si="4"/>
        <v>130.225589904636</v>
      </c>
      <c r="H164" s="141">
        <f t="shared" si="5"/>
        <v>-104.91</v>
      </c>
    </row>
    <row r="165" spans="1:8">
      <c r="A165" s="138" t="s">
        <v>206</v>
      </c>
      <c r="B165" s="138" t="s">
        <v>437</v>
      </c>
      <c r="C165" s="138">
        <v>260</v>
      </c>
      <c r="D165" s="144">
        <v>357</v>
      </c>
      <c r="E165" s="140">
        <f t="shared" si="4"/>
        <v>137.307692307692</v>
      </c>
      <c r="H165" s="141">
        <f t="shared" si="5"/>
        <v>-97</v>
      </c>
    </row>
    <row r="166" spans="1:8">
      <c r="A166" s="138" t="s">
        <v>328</v>
      </c>
      <c r="B166" s="138" t="s">
        <v>438</v>
      </c>
      <c r="C166" s="138">
        <v>87.09</v>
      </c>
      <c r="D166" s="144">
        <v>95</v>
      </c>
      <c r="E166" s="140">
        <f t="shared" si="4"/>
        <v>109.082558273051</v>
      </c>
      <c r="H166" s="141">
        <f t="shared" si="5"/>
        <v>-7.91</v>
      </c>
    </row>
    <row r="167" spans="1:8">
      <c r="A167" s="138" t="s">
        <v>439</v>
      </c>
      <c r="B167" s="138" t="s">
        <v>440</v>
      </c>
      <c r="C167" s="138">
        <v>283.35</v>
      </c>
      <c r="D167" s="144">
        <v>286</v>
      </c>
      <c r="E167" s="140">
        <f t="shared" si="4"/>
        <v>100.935239103582</v>
      </c>
      <c r="H167" s="141">
        <f t="shared" si="5"/>
        <v>-2.64999999999998</v>
      </c>
    </row>
    <row r="168" spans="1:8">
      <c r="A168" s="138" t="s">
        <v>328</v>
      </c>
      <c r="B168" s="138" t="s">
        <v>441</v>
      </c>
      <c r="C168" s="138">
        <v>283.35</v>
      </c>
      <c r="D168" s="144">
        <v>286</v>
      </c>
      <c r="E168" s="140">
        <f t="shared" si="4"/>
        <v>100.935239103582</v>
      </c>
      <c r="H168" s="141">
        <f t="shared" si="5"/>
        <v>-2.64999999999998</v>
      </c>
    </row>
    <row r="169" spans="1:8">
      <c r="A169" s="138" t="s">
        <v>442</v>
      </c>
      <c r="B169" s="138" t="s">
        <v>443</v>
      </c>
      <c r="C169" s="138">
        <v>8357.11</v>
      </c>
      <c r="D169" s="144">
        <v>8932</v>
      </c>
      <c r="E169" s="140">
        <f t="shared" si="4"/>
        <v>106.879052686874</v>
      </c>
      <c r="H169" s="141">
        <f t="shared" si="5"/>
        <v>-574.889999999999</v>
      </c>
    </row>
    <row r="170" spans="1:8">
      <c r="A170" s="138" t="s">
        <v>206</v>
      </c>
      <c r="B170" s="138" t="s">
        <v>444</v>
      </c>
      <c r="C170" s="138">
        <v>8357.11</v>
      </c>
      <c r="D170" s="144">
        <v>8932</v>
      </c>
      <c r="E170" s="140">
        <f t="shared" si="4"/>
        <v>106.879052686874</v>
      </c>
      <c r="H170" s="141">
        <f t="shared" si="5"/>
        <v>-574.889999999999</v>
      </c>
    </row>
    <row r="171" spans="1:8">
      <c r="A171" s="138" t="s">
        <v>445</v>
      </c>
      <c r="B171" s="138" t="s">
        <v>446</v>
      </c>
      <c r="C171" s="138">
        <v>12912.19</v>
      </c>
      <c r="D171" s="144">
        <f>D172+D175+D178+D181+D186+D189+D191+D193+D195+D197+D199</f>
        <v>13423.81</v>
      </c>
      <c r="E171" s="140">
        <f t="shared" si="4"/>
        <v>103.962302289542</v>
      </c>
      <c r="H171" s="141">
        <f t="shared" si="5"/>
        <v>-511.619999999999</v>
      </c>
    </row>
    <row r="172" spans="1:8">
      <c r="A172" s="138" t="s">
        <v>447</v>
      </c>
      <c r="B172" s="138" t="s">
        <v>448</v>
      </c>
      <c r="C172" s="138">
        <v>242.11</v>
      </c>
      <c r="D172" s="144">
        <v>241</v>
      </c>
      <c r="E172" s="140">
        <f t="shared" si="4"/>
        <v>99.5415307091818</v>
      </c>
      <c r="H172" s="141">
        <f t="shared" si="5"/>
        <v>1.11000000000001</v>
      </c>
    </row>
    <row r="173" spans="1:8">
      <c r="A173" s="138" t="s">
        <v>206</v>
      </c>
      <c r="B173" s="138" t="s">
        <v>449</v>
      </c>
      <c r="C173" s="138">
        <v>143.9</v>
      </c>
      <c r="D173" s="144">
        <v>142</v>
      </c>
      <c r="E173" s="140">
        <f t="shared" si="4"/>
        <v>98.679638637943</v>
      </c>
      <c r="H173" s="141">
        <f t="shared" si="5"/>
        <v>1.90000000000001</v>
      </c>
    </row>
    <row r="174" spans="1:8">
      <c r="A174" s="138" t="s">
        <v>221</v>
      </c>
      <c r="B174" s="138" t="s">
        <v>450</v>
      </c>
      <c r="C174" s="138">
        <v>98.21</v>
      </c>
      <c r="D174" s="144">
        <v>99</v>
      </c>
      <c r="E174" s="140">
        <f t="shared" si="4"/>
        <v>100.804398737399</v>
      </c>
      <c r="H174" s="141">
        <f t="shared" si="5"/>
        <v>-0.790000000000006</v>
      </c>
    </row>
    <row r="175" spans="1:8">
      <c r="A175" s="138" t="s">
        <v>451</v>
      </c>
      <c r="B175" s="138" t="s">
        <v>452</v>
      </c>
      <c r="C175" s="138">
        <v>1719.31</v>
      </c>
      <c r="D175" s="144">
        <v>1719.31</v>
      </c>
      <c r="E175" s="140">
        <f t="shared" si="4"/>
        <v>100</v>
      </c>
      <c r="H175" s="141">
        <f t="shared" si="5"/>
        <v>0</v>
      </c>
    </row>
    <row r="176" spans="1:8">
      <c r="A176" s="138" t="s">
        <v>206</v>
      </c>
      <c r="B176" s="138" t="s">
        <v>453</v>
      </c>
      <c r="C176" s="138">
        <v>1370.82</v>
      </c>
      <c r="D176" s="144">
        <v>1370.82</v>
      </c>
      <c r="E176" s="140">
        <f t="shared" si="4"/>
        <v>100</v>
      </c>
      <c r="H176" s="141">
        <f t="shared" si="5"/>
        <v>0</v>
      </c>
    </row>
    <row r="177" spans="1:8">
      <c r="A177" s="138" t="s">
        <v>328</v>
      </c>
      <c r="B177" s="138" t="s">
        <v>454</v>
      </c>
      <c r="C177" s="138">
        <v>348.49</v>
      </c>
      <c r="D177" s="144">
        <v>348.49</v>
      </c>
      <c r="E177" s="140">
        <f t="shared" si="4"/>
        <v>100</v>
      </c>
      <c r="H177" s="141">
        <f t="shared" si="5"/>
        <v>0</v>
      </c>
    </row>
    <row r="178" spans="1:8">
      <c r="A178" s="138" t="s">
        <v>455</v>
      </c>
      <c r="B178" s="138" t="s">
        <v>456</v>
      </c>
      <c r="C178" s="138">
        <v>2344.09</v>
      </c>
      <c r="D178" s="144">
        <v>2517</v>
      </c>
      <c r="E178" s="140">
        <f t="shared" si="4"/>
        <v>107.376423260199</v>
      </c>
      <c r="H178" s="141">
        <f t="shared" si="5"/>
        <v>-172.91</v>
      </c>
    </row>
    <row r="179" spans="1:8">
      <c r="A179" s="138" t="s">
        <v>206</v>
      </c>
      <c r="B179" s="138" t="s">
        <v>457</v>
      </c>
      <c r="C179" s="138">
        <v>142.41</v>
      </c>
      <c r="D179" s="144">
        <v>159</v>
      </c>
      <c r="E179" s="140">
        <f t="shared" si="4"/>
        <v>111.649462818622</v>
      </c>
      <c r="H179" s="141">
        <f t="shared" si="5"/>
        <v>-16.59</v>
      </c>
    </row>
    <row r="180" spans="1:8">
      <c r="A180" s="138" t="s">
        <v>328</v>
      </c>
      <c r="B180" s="138" t="s">
        <v>458</v>
      </c>
      <c r="C180" s="138">
        <v>2201.68</v>
      </c>
      <c r="D180" s="144">
        <v>2358</v>
      </c>
      <c r="E180" s="140">
        <f t="shared" si="4"/>
        <v>107.1000327023</v>
      </c>
      <c r="H180" s="141">
        <f t="shared" si="5"/>
        <v>-156.32</v>
      </c>
    </row>
    <row r="181" spans="1:8">
      <c r="A181" s="138" t="s">
        <v>459</v>
      </c>
      <c r="B181" s="138" t="s">
        <v>460</v>
      </c>
      <c r="C181" s="138">
        <v>1029.13</v>
      </c>
      <c r="D181" s="144">
        <v>1212</v>
      </c>
      <c r="E181" s="140">
        <f t="shared" si="4"/>
        <v>117.769378018326</v>
      </c>
      <c r="H181" s="141">
        <f t="shared" si="5"/>
        <v>-182.87</v>
      </c>
    </row>
    <row r="182" spans="1:8">
      <c r="A182" s="138" t="s">
        <v>206</v>
      </c>
      <c r="B182" s="138" t="s">
        <v>461</v>
      </c>
      <c r="C182" s="138">
        <v>385.49</v>
      </c>
      <c r="D182" s="144">
        <v>357</v>
      </c>
      <c r="E182" s="140">
        <f t="shared" si="4"/>
        <v>92.6094062102778</v>
      </c>
      <c r="H182" s="141">
        <f t="shared" si="5"/>
        <v>28.49</v>
      </c>
    </row>
    <row r="183" spans="1:8">
      <c r="A183" s="138" t="s">
        <v>328</v>
      </c>
      <c r="B183" s="138" t="s">
        <v>462</v>
      </c>
      <c r="C183" s="138">
        <v>133.51</v>
      </c>
      <c r="D183" s="144">
        <v>211</v>
      </c>
      <c r="E183" s="140">
        <f t="shared" si="4"/>
        <v>158.040596210022</v>
      </c>
      <c r="H183" s="141">
        <f t="shared" si="5"/>
        <v>-77.49</v>
      </c>
    </row>
    <row r="184" spans="1:8">
      <c r="A184" s="138" t="s">
        <v>221</v>
      </c>
      <c r="B184" s="138" t="s">
        <v>463</v>
      </c>
      <c r="C184" s="138">
        <v>373.53</v>
      </c>
      <c r="D184" s="144">
        <v>488</v>
      </c>
      <c r="E184" s="140">
        <f t="shared" si="4"/>
        <v>130.645463550451</v>
      </c>
      <c r="H184" s="141">
        <f t="shared" si="5"/>
        <v>-114.47</v>
      </c>
    </row>
    <row r="185" spans="1:8">
      <c r="A185" s="138" t="s">
        <v>214</v>
      </c>
      <c r="B185" s="138" t="s">
        <v>464</v>
      </c>
      <c r="C185" s="138">
        <v>136.6</v>
      </c>
      <c r="D185" s="144">
        <v>156</v>
      </c>
      <c r="E185" s="140">
        <f t="shared" si="4"/>
        <v>114.202049780381</v>
      </c>
      <c r="H185" s="141">
        <f t="shared" si="5"/>
        <v>-19.4</v>
      </c>
    </row>
    <row r="186" spans="1:8">
      <c r="A186" s="138" t="s">
        <v>465</v>
      </c>
      <c r="B186" s="138" t="s">
        <v>466</v>
      </c>
      <c r="C186" s="138">
        <v>1239.11</v>
      </c>
      <c r="D186" s="144">
        <v>1340</v>
      </c>
      <c r="E186" s="140">
        <f t="shared" si="4"/>
        <v>108.142134273793</v>
      </c>
      <c r="H186" s="141">
        <f t="shared" si="5"/>
        <v>-100.89</v>
      </c>
    </row>
    <row r="187" spans="1:8">
      <c r="A187" s="138" t="s">
        <v>467</v>
      </c>
      <c r="B187" s="138" t="s">
        <v>468</v>
      </c>
      <c r="C187" s="138">
        <v>1204.12</v>
      </c>
      <c r="D187" s="144">
        <v>1304</v>
      </c>
      <c r="E187" s="140">
        <f t="shared" si="4"/>
        <v>108.294854333455</v>
      </c>
      <c r="H187" s="141">
        <f t="shared" si="5"/>
        <v>-99.8800000000001</v>
      </c>
    </row>
    <row r="188" spans="1:8">
      <c r="A188" s="138" t="s">
        <v>308</v>
      </c>
      <c r="B188" s="138" t="s">
        <v>469</v>
      </c>
      <c r="C188" s="138">
        <v>34.99</v>
      </c>
      <c r="D188" s="144">
        <v>36</v>
      </c>
      <c r="E188" s="140">
        <f t="shared" si="4"/>
        <v>102.886539011146</v>
      </c>
      <c r="H188" s="141">
        <f t="shared" si="5"/>
        <v>-1.01</v>
      </c>
    </row>
    <row r="189" spans="1:8">
      <c r="A189" s="138" t="s">
        <v>470</v>
      </c>
      <c r="B189" s="138" t="s">
        <v>471</v>
      </c>
      <c r="C189" s="138">
        <v>138</v>
      </c>
      <c r="D189" s="144">
        <v>138</v>
      </c>
      <c r="E189" s="140">
        <f t="shared" si="4"/>
        <v>100</v>
      </c>
      <c r="H189" s="141">
        <f t="shared" si="5"/>
        <v>0</v>
      </c>
    </row>
    <row r="190" spans="1:8">
      <c r="A190" s="138" t="s">
        <v>216</v>
      </c>
      <c r="B190" s="138" t="s">
        <v>472</v>
      </c>
      <c r="C190" s="138">
        <v>138</v>
      </c>
      <c r="D190" s="144">
        <v>138</v>
      </c>
      <c r="E190" s="140">
        <f t="shared" si="4"/>
        <v>100</v>
      </c>
      <c r="H190" s="141">
        <f t="shared" si="5"/>
        <v>0</v>
      </c>
    </row>
    <row r="191" spans="1:8">
      <c r="A191" s="138" t="s">
        <v>473</v>
      </c>
      <c r="B191" s="138" t="s">
        <v>474</v>
      </c>
      <c r="C191" s="138">
        <v>253.94</v>
      </c>
      <c r="D191" s="144">
        <v>288</v>
      </c>
      <c r="E191" s="140">
        <f t="shared" si="4"/>
        <v>113.412617153658</v>
      </c>
      <c r="H191" s="141">
        <f t="shared" si="5"/>
        <v>-34.06</v>
      </c>
    </row>
    <row r="192" spans="1:8">
      <c r="A192" s="138" t="s">
        <v>206</v>
      </c>
      <c r="B192" s="138" t="s">
        <v>475</v>
      </c>
      <c r="C192" s="138">
        <v>253.94</v>
      </c>
      <c r="D192" s="144">
        <v>288</v>
      </c>
      <c r="E192" s="140">
        <f t="shared" si="4"/>
        <v>113.412617153658</v>
      </c>
      <c r="H192" s="141">
        <f t="shared" si="5"/>
        <v>-34.06</v>
      </c>
    </row>
    <row r="193" spans="1:8">
      <c r="A193" s="138" t="s">
        <v>476</v>
      </c>
      <c r="B193" s="138" t="s">
        <v>477</v>
      </c>
      <c r="C193" s="138">
        <v>1152</v>
      </c>
      <c r="D193" s="144">
        <v>1152</v>
      </c>
      <c r="E193" s="140">
        <f t="shared" si="4"/>
        <v>100</v>
      </c>
      <c r="H193" s="141">
        <f t="shared" si="5"/>
        <v>0</v>
      </c>
    </row>
    <row r="194" spans="1:8">
      <c r="A194" s="138" t="s">
        <v>221</v>
      </c>
      <c r="B194" s="138" t="s">
        <v>478</v>
      </c>
      <c r="C194" s="138">
        <v>1152</v>
      </c>
      <c r="D194" s="144">
        <v>1152</v>
      </c>
      <c r="E194" s="140">
        <f t="shared" si="4"/>
        <v>100</v>
      </c>
      <c r="H194" s="141">
        <f t="shared" si="5"/>
        <v>0</v>
      </c>
    </row>
    <row r="195" spans="1:8">
      <c r="A195" s="138" t="s">
        <v>479</v>
      </c>
      <c r="B195" s="138" t="s">
        <v>480</v>
      </c>
      <c r="C195" s="138">
        <v>104</v>
      </c>
      <c r="D195" s="144">
        <v>122</v>
      </c>
      <c r="E195" s="140">
        <f t="shared" si="4"/>
        <v>117.307692307692</v>
      </c>
      <c r="H195" s="141">
        <f t="shared" si="5"/>
        <v>-18</v>
      </c>
    </row>
    <row r="196" spans="1:8">
      <c r="A196" s="138" t="s">
        <v>206</v>
      </c>
      <c r="B196" s="138" t="s">
        <v>481</v>
      </c>
      <c r="C196" s="138">
        <v>104</v>
      </c>
      <c r="D196" s="144">
        <v>122</v>
      </c>
      <c r="E196" s="140">
        <f t="shared" si="4"/>
        <v>117.307692307692</v>
      </c>
      <c r="H196" s="141">
        <f t="shared" si="5"/>
        <v>-18</v>
      </c>
    </row>
    <row r="197" spans="1:8">
      <c r="A197" s="138" t="s">
        <v>482</v>
      </c>
      <c r="B197" s="138" t="s">
        <v>483</v>
      </c>
      <c r="C197" s="138">
        <v>4</v>
      </c>
      <c r="D197" s="144">
        <v>8</v>
      </c>
      <c r="E197" s="140">
        <f t="shared" ref="E197:E260" si="6">D197/C197*100</f>
        <v>200</v>
      </c>
      <c r="H197" s="141">
        <f t="shared" ref="H197:H260" si="7">C197-D197</f>
        <v>-4</v>
      </c>
    </row>
    <row r="198" spans="1:8">
      <c r="A198" s="138" t="s">
        <v>206</v>
      </c>
      <c r="B198" s="138" t="s">
        <v>484</v>
      </c>
      <c r="C198" s="138">
        <v>4</v>
      </c>
      <c r="D198" s="144">
        <v>8</v>
      </c>
      <c r="E198" s="140">
        <f t="shared" si="6"/>
        <v>200</v>
      </c>
      <c r="H198" s="141">
        <f t="shared" si="7"/>
        <v>-4</v>
      </c>
    </row>
    <row r="199" spans="1:8">
      <c r="A199" s="138" t="s">
        <v>485</v>
      </c>
      <c r="B199" s="138" t="s">
        <v>486</v>
      </c>
      <c r="C199" s="138">
        <v>4686.5</v>
      </c>
      <c r="D199" s="144">
        <v>4686.5</v>
      </c>
      <c r="E199" s="140">
        <f t="shared" si="6"/>
        <v>100</v>
      </c>
      <c r="H199" s="141">
        <f t="shared" si="7"/>
        <v>0</v>
      </c>
    </row>
    <row r="200" spans="1:8">
      <c r="A200" s="138" t="s">
        <v>206</v>
      </c>
      <c r="B200" s="138" t="s">
        <v>487</v>
      </c>
      <c r="C200" s="138">
        <v>4686.5</v>
      </c>
      <c r="D200" s="144">
        <v>4686.5</v>
      </c>
      <c r="E200" s="140">
        <f t="shared" si="6"/>
        <v>100</v>
      </c>
      <c r="H200" s="141">
        <f t="shared" si="7"/>
        <v>0</v>
      </c>
    </row>
    <row r="201" spans="1:8">
      <c r="A201" s="138" t="s">
        <v>488</v>
      </c>
      <c r="B201" s="138" t="s">
        <v>489</v>
      </c>
      <c r="C201" s="138">
        <v>1093.31</v>
      </c>
      <c r="D201" s="144">
        <f>D202+D204+D206+D208</f>
        <v>1324</v>
      </c>
      <c r="E201" s="140">
        <f t="shared" si="6"/>
        <v>121.100145429933</v>
      </c>
      <c r="H201" s="141">
        <f t="shared" si="7"/>
        <v>-230.69</v>
      </c>
    </row>
    <row r="202" spans="1:8">
      <c r="A202" s="138" t="s">
        <v>490</v>
      </c>
      <c r="B202" s="138" t="s">
        <v>491</v>
      </c>
      <c r="C202" s="138">
        <v>101.76</v>
      </c>
      <c r="D202" s="144">
        <v>183</v>
      </c>
      <c r="E202" s="140">
        <f t="shared" si="6"/>
        <v>179.834905660377</v>
      </c>
      <c r="H202" s="141">
        <f t="shared" si="7"/>
        <v>-81.24</v>
      </c>
    </row>
    <row r="203" spans="1:8">
      <c r="A203" s="138" t="s">
        <v>206</v>
      </c>
      <c r="B203" s="138" t="s">
        <v>492</v>
      </c>
      <c r="C203" s="138">
        <v>101.76</v>
      </c>
      <c r="D203" s="144">
        <v>183</v>
      </c>
      <c r="E203" s="140">
        <f t="shared" si="6"/>
        <v>179.834905660377</v>
      </c>
      <c r="H203" s="141">
        <f t="shared" si="7"/>
        <v>-81.24</v>
      </c>
    </row>
    <row r="204" spans="1:8">
      <c r="A204" s="138" t="s">
        <v>493</v>
      </c>
      <c r="B204" s="138" t="s">
        <v>494</v>
      </c>
      <c r="C204" s="138">
        <v>281.55</v>
      </c>
      <c r="D204" s="144">
        <v>281</v>
      </c>
      <c r="E204" s="140">
        <f t="shared" si="6"/>
        <v>99.8046528147754</v>
      </c>
      <c r="H204" s="141">
        <f t="shared" si="7"/>
        <v>0.550000000000011</v>
      </c>
    </row>
    <row r="205" spans="1:8">
      <c r="A205" s="138" t="s">
        <v>216</v>
      </c>
      <c r="B205" s="138" t="s">
        <v>495</v>
      </c>
      <c r="C205" s="138">
        <v>281.55</v>
      </c>
      <c r="D205" s="144">
        <v>281</v>
      </c>
      <c r="E205" s="140">
        <f t="shared" si="6"/>
        <v>99.8046528147754</v>
      </c>
      <c r="H205" s="141">
        <f t="shared" si="7"/>
        <v>0.550000000000011</v>
      </c>
    </row>
    <row r="206" spans="1:8">
      <c r="A206" s="138" t="s">
        <v>496</v>
      </c>
      <c r="B206" s="138" t="s">
        <v>497</v>
      </c>
      <c r="C206" s="138">
        <v>10</v>
      </c>
      <c r="D206" s="144">
        <v>18</v>
      </c>
      <c r="E206" s="140">
        <f t="shared" si="6"/>
        <v>180</v>
      </c>
      <c r="H206" s="141">
        <f t="shared" si="7"/>
        <v>-8</v>
      </c>
    </row>
    <row r="207" spans="1:8">
      <c r="A207" s="138" t="s">
        <v>328</v>
      </c>
      <c r="B207" s="138" t="s">
        <v>498</v>
      </c>
      <c r="C207" s="138">
        <v>10</v>
      </c>
      <c r="D207" s="144">
        <v>18</v>
      </c>
      <c r="E207" s="140">
        <f t="shared" si="6"/>
        <v>180</v>
      </c>
      <c r="H207" s="141">
        <f t="shared" si="7"/>
        <v>-8</v>
      </c>
    </row>
    <row r="208" spans="1:8">
      <c r="A208" s="138" t="s">
        <v>499</v>
      </c>
      <c r="B208" s="138" t="s">
        <v>500</v>
      </c>
      <c r="C208" s="138">
        <v>700</v>
      </c>
      <c r="D208" s="144">
        <v>842</v>
      </c>
      <c r="E208" s="140">
        <f t="shared" si="6"/>
        <v>120.285714285714</v>
      </c>
      <c r="H208" s="141">
        <f t="shared" si="7"/>
        <v>-142</v>
      </c>
    </row>
    <row r="209" spans="1:8">
      <c r="A209" s="138" t="s">
        <v>206</v>
      </c>
      <c r="B209" s="138" t="s">
        <v>501</v>
      </c>
      <c r="C209" s="138">
        <v>700</v>
      </c>
      <c r="D209" s="144">
        <v>842</v>
      </c>
      <c r="E209" s="140">
        <f t="shared" si="6"/>
        <v>120.285714285714</v>
      </c>
      <c r="H209" s="141">
        <f t="shared" si="7"/>
        <v>-142</v>
      </c>
    </row>
    <row r="210" spans="1:8">
      <c r="A210" s="138" t="s">
        <v>502</v>
      </c>
      <c r="B210" s="138" t="s">
        <v>503</v>
      </c>
      <c r="C210" s="138">
        <v>5261.58</v>
      </c>
      <c r="D210" s="144">
        <f>D211+D219+D221+D223+D225+D227</f>
        <v>6072</v>
      </c>
      <c r="E210" s="140">
        <f t="shared" si="6"/>
        <v>115.40259769879</v>
      </c>
      <c r="H210" s="141">
        <f t="shared" si="7"/>
        <v>-810.42</v>
      </c>
    </row>
    <row r="211" spans="1:8">
      <c r="A211" s="138" t="s">
        <v>504</v>
      </c>
      <c r="B211" s="138" t="s">
        <v>505</v>
      </c>
      <c r="C211" s="138">
        <v>3997.31</v>
      </c>
      <c r="D211" s="144">
        <v>4452</v>
      </c>
      <c r="E211" s="140">
        <f t="shared" si="6"/>
        <v>111.374899619994</v>
      </c>
      <c r="H211" s="141">
        <f t="shared" si="7"/>
        <v>-454.69</v>
      </c>
    </row>
    <row r="212" spans="1:8">
      <c r="A212" s="138" t="s">
        <v>206</v>
      </c>
      <c r="B212" s="138" t="s">
        <v>506</v>
      </c>
      <c r="C212" s="138">
        <v>2432.27</v>
      </c>
      <c r="D212" s="144">
        <v>2563</v>
      </c>
      <c r="E212" s="140">
        <f t="shared" si="6"/>
        <v>105.374814473722</v>
      </c>
      <c r="H212" s="141">
        <f t="shared" si="7"/>
        <v>-130.73</v>
      </c>
    </row>
    <row r="213" spans="1:8">
      <c r="A213" s="138" t="s">
        <v>331</v>
      </c>
      <c r="B213" s="138" t="s">
        <v>507</v>
      </c>
      <c r="C213" s="138">
        <v>374.68</v>
      </c>
      <c r="D213" s="144">
        <v>489</v>
      </c>
      <c r="E213" s="140">
        <f t="shared" si="6"/>
        <v>130.511369702146</v>
      </c>
      <c r="H213" s="141">
        <f t="shared" si="7"/>
        <v>-114.32</v>
      </c>
    </row>
    <row r="214" spans="1:8">
      <c r="A214" s="138" t="s">
        <v>371</v>
      </c>
      <c r="B214" s="138" t="s">
        <v>508</v>
      </c>
      <c r="C214" s="138">
        <v>42.13</v>
      </c>
      <c r="D214" s="144">
        <v>87</v>
      </c>
      <c r="E214" s="140">
        <f t="shared" si="6"/>
        <v>206.503679088535</v>
      </c>
      <c r="H214" s="141">
        <f t="shared" si="7"/>
        <v>-44.87</v>
      </c>
    </row>
    <row r="215" spans="1:8">
      <c r="A215" s="138" t="s">
        <v>315</v>
      </c>
      <c r="B215" s="138" t="s">
        <v>509</v>
      </c>
      <c r="C215" s="138">
        <v>100</v>
      </c>
      <c r="D215" s="144">
        <v>165</v>
      </c>
      <c r="E215" s="140">
        <f t="shared" si="6"/>
        <v>165</v>
      </c>
      <c r="H215" s="141">
        <f t="shared" si="7"/>
        <v>-65</v>
      </c>
    </row>
    <row r="216" spans="1:8">
      <c r="A216" s="138" t="s">
        <v>395</v>
      </c>
      <c r="B216" s="138" t="s">
        <v>510</v>
      </c>
      <c r="C216" s="138">
        <v>42.2</v>
      </c>
      <c r="D216" s="144">
        <v>85</v>
      </c>
      <c r="E216" s="140">
        <f t="shared" si="6"/>
        <v>201.421800947867</v>
      </c>
      <c r="H216" s="141">
        <f t="shared" si="7"/>
        <v>-42.8</v>
      </c>
    </row>
    <row r="217" spans="1:8">
      <c r="A217" s="138" t="s">
        <v>367</v>
      </c>
      <c r="B217" s="138" t="s">
        <v>511</v>
      </c>
      <c r="C217" s="138">
        <v>24.24</v>
      </c>
      <c r="D217" s="144">
        <v>42</v>
      </c>
      <c r="E217" s="140">
        <f t="shared" si="6"/>
        <v>173.267326732673</v>
      </c>
      <c r="H217" s="141">
        <f t="shared" si="7"/>
        <v>-17.76</v>
      </c>
    </row>
    <row r="218" spans="1:8">
      <c r="A218" s="138" t="s">
        <v>216</v>
      </c>
      <c r="B218" s="138" t="s">
        <v>512</v>
      </c>
      <c r="C218" s="138">
        <v>981.79</v>
      </c>
      <c r="D218" s="144">
        <v>1021</v>
      </c>
      <c r="E218" s="140">
        <f t="shared" si="6"/>
        <v>103.993725745832</v>
      </c>
      <c r="H218" s="141">
        <f t="shared" si="7"/>
        <v>-39.21</v>
      </c>
    </row>
    <row r="219" spans="1:8">
      <c r="A219" s="138" t="s">
        <v>513</v>
      </c>
      <c r="B219" s="138" t="s">
        <v>514</v>
      </c>
      <c r="C219" s="138">
        <v>68.88</v>
      </c>
      <c r="D219" s="144">
        <v>73</v>
      </c>
      <c r="E219" s="140">
        <f t="shared" si="6"/>
        <v>105.981416957027</v>
      </c>
      <c r="H219" s="141">
        <f t="shared" si="7"/>
        <v>-4.12</v>
      </c>
    </row>
    <row r="220" spans="1:8">
      <c r="A220" s="138" t="s">
        <v>206</v>
      </c>
      <c r="B220" s="138" t="s">
        <v>515</v>
      </c>
      <c r="C220" s="138">
        <v>68.88</v>
      </c>
      <c r="D220" s="144">
        <v>73</v>
      </c>
      <c r="E220" s="140">
        <f t="shared" si="6"/>
        <v>105.981416957027</v>
      </c>
      <c r="H220" s="141">
        <f t="shared" si="7"/>
        <v>-4.12</v>
      </c>
    </row>
    <row r="221" spans="1:8">
      <c r="A221" s="138" t="s">
        <v>516</v>
      </c>
      <c r="B221" s="138" t="s">
        <v>517</v>
      </c>
      <c r="C221" s="138">
        <v>310.89</v>
      </c>
      <c r="D221" s="144">
        <v>558</v>
      </c>
      <c r="E221" s="140">
        <f t="shared" si="6"/>
        <v>179.484705201197</v>
      </c>
      <c r="H221" s="141">
        <f t="shared" si="7"/>
        <v>-247.11</v>
      </c>
    </row>
    <row r="222" spans="1:8">
      <c r="A222" s="138" t="s">
        <v>216</v>
      </c>
      <c r="B222" s="138" t="s">
        <v>518</v>
      </c>
      <c r="C222" s="138">
        <v>310.89</v>
      </c>
      <c r="D222" s="144">
        <v>558</v>
      </c>
      <c r="E222" s="140">
        <f t="shared" si="6"/>
        <v>179.484705201197</v>
      </c>
      <c r="H222" s="141">
        <f t="shared" si="7"/>
        <v>-247.11</v>
      </c>
    </row>
    <row r="223" spans="1:8">
      <c r="A223" s="138" t="s">
        <v>519</v>
      </c>
      <c r="B223" s="138" t="s">
        <v>520</v>
      </c>
      <c r="C223" s="138">
        <v>734.44</v>
      </c>
      <c r="D223" s="144">
        <v>721</v>
      </c>
      <c r="E223" s="140">
        <f t="shared" si="6"/>
        <v>98.1700343118567</v>
      </c>
      <c r="H223" s="141">
        <f t="shared" si="7"/>
        <v>13.4400000000001</v>
      </c>
    </row>
    <row r="224" spans="1:8">
      <c r="A224" s="138" t="s">
        <v>206</v>
      </c>
      <c r="B224" s="138" t="s">
        <v>521</v>
      </c>
      <c r="C224" s="138">
        <v>734.44</v>
      </c>
      <c r="D224" s="144">
        <v>721</v>
      </c>
      <c r="E224" s="140">
        <f t="shared" si="6"/>
        <v>98.1700343118567</v>
      </c>
      <c r="H224" s="141">
        <f t="shared" si="7"/>
        <v>13.4400000000001</v>
      </c>
    </row>
    <row r="225" spans="1:8">
      <c r="A225" s="138" t="s">
        <v>522</v>
      </c>
      <c r="B225" s="138" t="s">
        <v>523</v>
      </c>
      <c r="C225" s="138">
        <v>56.66</v>
      </c>
      <c r="D225" s="144">
        <v>75</v>
      </c>
      <c r="E225" s="140">
        <f t="shared" si="6"/>
        <v>132.368513942817</v>
      </c>
      <c r="H225" s="141">
        <f t="shared" si="7"/>
        <v>-18.34</v>
      </c>
    </row>
    <row r="226" spans="1:8">
      <c r="A226" s="138" t="s">
        <v>206</v>
      </c>
      <c r="B226" s="138" t="s">
        <v>524</v>
      </c>
      <c r="C226" s="138">
        <v>56.66</v>
      </c>
      <c r="D226" s="144">
        <v>75</v>
      </c>
      <c r="E226" s="140">
        <f t="shared" si="6"/>
        <v>132.368513942817</v>
      </c>
      <c r="H226" s="141">
        <f t="shared" si="7"/>
        <v>-18.34</v>
      </c>
    </row>
    <row r="227" spans="1:8">
      <c r="A227" s="138" t="s">
        <v>525</v>
      </c>
      <c r="B227" s="138" t="s">
        <v>526</v>
      </c>
      <c r="C227" s="138">
        <v>93.4</v>
      </c>
      <c r="D227" s="144">
        <v>193</v>
      </c>
      <c r="E227" s="140">
        <f t="shared" si="6"/>
        <v>206.638115631692</v>
      </c>
      <c r="H227" s="141">
        <f t="shared" si="7"/>
        <v>-99.6</v>
      </c>
    </row>
    <row r="228" spans="1:8">
      <c r="A228" s="138" t="s">
        <v>216</v>
      </c>
      <c r="B228" s="138" t="s">
        <v>527</v>
      </c>
      <c r="C228" s="138">
        <v>93.4</v>
      </c>
      <c r="D228" s="144">
        <v>193</v>
      </c>
      <c r="E228" s="140">
        <f t="shared" si="6"/>
        <v>206.638115631692</v>
      </c>
      <c r="H228" s="141">
        <f t="shared" si="7"/>
        <v>-99.6</v>
      </c>
    </row>
    <row r="229" spans="1:8">
      <c r="A229" s="138" t="s">
        <v>528</v>
      </c>
      <c r="B229" s="138" t="s">
        <v>529</v>
      </c>
      <c r="C229" s="138">
        <v>15412.91</v>
      </c>
      <c r="D229" s="144">
        <f>D230+D236+D239+D244+D246+D248+D250</f>
        <v>16589.28</v>
      </c>
      <c r="E229" s="140">
        <f t="shared" si="6"/>
        <v>107.632367930521</v>
      </c>
      <c r="H229" s="141">
        <f t="shared" si="7"/>
        <v>-1176.37</v>
      </c>
    </row>
    <row r="230" spans="1:8">
      <c r="A230" s="138" t="s">
        <v>530</v>
      </c>
      <c r="B230" s="138" t="s">
        <v>531</v>
      </c>
      <c r="C230" s="138">
        <v>6813.97</v>
      </c>
      <c r="D230" s="144">
        <v>7673</v>
      </c>
      <c r="E230" s="140">
        <f t="shared" si="6"/>
        <v>112.606894365546</v>
      </c>
      <c r="H230" s="141">
        <f t="shared" si="7"/>
        <v>-859.03</v>
      </c>
    </row>
    <row r="231" spans="1:8">
      <c r="A231" s="138" t="s">
        <v>206</v>
      </c>
      <c r="B231" s="138" t="s">
        <v>532</v>
      </c>
      <c r="C231" s="138">
        <v>2153.29</v>
      </c>
      <c r="D231" s="144">
        <v>2459</v>
      </c>
      <c r="E231" s="140">
        <f t="shared" si="6"/>
        <v>114.197344528605</v>
      </c>
      <c r="H231" s="141">
        <f t="shared" si="7"/>
        <v>-305.71</v>
      </c>
    </row>
    <row r="232" spans="1:8">
      <c r="A232" s="138" t="s">
        <v>331</v>
      </c>
      <c r="B232" s="138" t="s">
        <v>533</v>
      </c>
      <c r="C232" s="138">
        <v>2381.05</v>
      </c>
      <c r="D232" s="144">
        <v>2563</v>
      </c>
      <c r="E232" s="140">
        <f t="shared" si="6"/>
        <v>107.641586694946</v>
      </c>
      <c r="H232" s="141">
        <f t="shared" si="7"/>
        <v>-181.95</v>
      </c>
    </row>
    <row r="233" spans="1:8">
      <c r="A233" s="138" t="s">
        <v>534</v>
      </c>
      <c r="B233" s="138" t="s">
        <v>535</v>
      </c>
      <c r="C233" s="138">
        <v>500</v>
      </c>
      <c r="D233" s="144">
        <v>655</v>
      </c>
      <c r="E233" s="140">
        <f t="shared" si="6"/>
        <v>131</v>
      </c>
      <c r="H233" s="141">
        <f t="shared" si="7"/>
        <v>-155</v>
      </c>
    </row>
    <row r="234" spans="1:8">
      <c r="A234" s="138" t="s">
        <v>536</v>
      </c>
      <c r="B234" s="138" t="s">
        <v>537</v>
      </c>
      <c r="C234" s="138">
        <v>147.43</v>
      </c>
      <c r="D234" s="144">
        <v>144</v>
      </c>
      <c r="E234" s="140">
        <f t="shared" si="6"/>
        <v>97.6734721562776</v>
      </c>
      <c r="H234" s="141">
        <f t="shared" si="7"/>
        <v>3.43000000000001</v>
      </c>
    </row>
    <row r="235" spans="1:8">
      <c r="A235" s="138" t="s">
        <v>216</v>
      </c>
      <c r="B235" s="138" t="s">
        <v>538</v>
      </c>
      <c r="C235" s="138">
        <v>1632.2</v>
      </c>
      <c r="D235" s="144">
        <v>1852</v>
      </c>
      <c r="E235" s="140">
        <f t="shared" si="6"/>
        <v>113.466486950129</v>
      </c>
      <c r="H235" s="141">
        <f t="shared" si="7"/>
        <v>-219.8</v>
      </c>
    </row>
    <row r="236" spans="1:8">
      <c r="A236" s="138" t="s">
        <v>539</v>
      </c>
      <c r="B236" s="138" t="s">
        <v>540</v>
      </c>
      <c r="C236" s="138">
        <v>2250.07</v>
      </c>
      <c r="D236" s="144">
        <v>2250.07</v>
      </c>
      <c r="E236" s="140">
        <f t="shared" si="6"/>
        <v>100</v>
      </c>
      <c r="H236" s="141">
        <f t="shared" si="7"/>
        <v>0</v>
      </c>
    </row>
    <row r="237" spans="1:8">
      <c r="A237" s="138" t="s">
        <v>206</v>
      </c>
      <c r="B237" s="138" t="s">
        <v>541</v>
      </c>
      <c r="C237" s="138">
        <v>1115.49</v>
      </c>
      <c r="D237" s="144">
        <v>1115.49</v>
      </c>
      <c r="E237" s="140">
        <f t="shared" si="6"/>
        <v>100</v>
      </c>
      <c r="H237" s="141">
        <f t="shared" si="7"/>
        <v>0</v>
      </c>
    </row>
    <row r="238" spans="1:8">
      <c r="A238" s="138" t="s">
        <v>331</v>
      </c>
      <c r="B238" s="138" t="s">
        <v>542</v>
      </c>
      <c r="C238" s="138">
        <v>1134.58</v>
      </c>
      <c r="D238" s="144">
        <v>1134.58</v>
      </c>
      <c r="E238" s="140">
        <f t="shared" si="6"/>
        <v>100</v>
      </c>
      <c r="H238" s="141">
        <f t="shared" si="7"/>
        <v>0</v>
      </c>
    </row>
    <row r="239" spans="1:8">
      <c r="A239" s="138" t="s">
        <v>543</v>
      </c>
      <c r="B239" s="138" t="s">
        <v>544</v>
      </c>
      <c r="C239" s="138">
        <v>849.66</v>
      </c>
      <c r="D239" s="144">
        <v>1068</v>
      </c>
      <c r="E239" s="140">
        <f t="shared" si="6"/>
        <v>125.697337758633</v>
      </c>
      <c r="H239" s="141">
        <f t="shared" si="7"/>
        <v>-218.34</v>
      </c>
    </row>
    <row r="240" spans="1:8">
      <c r="A240" s="138" t="s">
        <v>206</v>
      </c>
      <c r="B240" s="138" t="s">
        <v>545</v>
      </c>
      <c r="C240" s="138">
        <v>380.9</v>
      </c>
      <c r="D240" s="144">
        <v>562</v>
      </c>
      <c r="E240" s="140">
        <f t="shared" si="6"/>
        <v>147.545287477028</v>
      </c>
      <c r="H240" s="141">
        <f t="shared" si="7"/>
        <v>-181.1</v>
      </c>
    </row>
    <row r="241" spans="1:8">
      <c r="A241" s="138" t="s">
        <v>308</v>
      </c>
      <c r="B241" s="138" t="s">
        <v>546</v>
      </c>
      <c r="C241" s="138">
        <v>181.08</v>
      </c>
      <c r="D241" s="144">
        <v>195</v>
      </c>
      <c r="E241" s="140">
        <f t="shared" si="6"/>
        <v>107.687210072896</v>
      </c>
      <c r="H241" s="141">
        <f t="shared" si="7"/>
        <v>-13.92</v>
      </c>
    </row>
    <row r="242" spans="1:8">
      <c r="A242" s="138" t="s">
        <v>547</v>
      </c>
      <c r="B242" s="138" t="s">
        <v>548</v>
      </c>
      <c r="C242" s="138">
        <v>145.68</v>
      </c>
      <c r="D242" s="144">
        <v>156</v>
      </c>
      <c r="E242" s="140">
        <f t="shared" si="6"/>
        <v>107.084019769357</v>
      </c>
      <c r="H242" s="141">
        <f t="shared" si="7"/>
        <v>-10.32</v>
      </c>
    </row>
    <row r="243" spans="1:8">
      <c r="A243" s="138" t="s">
        <v>216</v>
      </c>
      <c r="B243" s="138" t="s">
        <v>549</v>
      </c>
      <c r="C243" s="138">
        <v>142</v>
      </c>
      <c r="D243" s="144">
        <v>155</v>
      </c>
      <c r="E243" s="140">
        <f t="shared" si="6"/>
        <v>109.154929577465</v>
      </c>
      <c r="H243" s="141">
        <f t="shared" si="7"/>
        <v>-13</v>
      </c>
    </row>
    <row r="244" spans="1:8">
      <c r="A244" s="138" t="s">
        <v>550</v>
      </c>
      <c r="B244" s="138" t="s">
        <v>551</v>
      </c>
      <c r="C244" s="138">
        <v>3</v>
      </c>
      <c r="D244" s="144">
        <v>5</v>
      </c>
      <c r="E244" s="140">
        <f t="shared" si="6"/>
        <v>166.666666666667</v>
      </c>
      <c r="H244" s="141">
        <f t="shared" si="7"/>
        <v>-2</v>
      </c>
    </row>
    <row r="245" spans="1:8">
      <c r="A245" s="138" t="s">
        <v>206</v>
      </c>
      <c r="B245" s="138" t="s">
        <v>552</v>
      </c>
      <c r="C245" s="138">
        <v>3</v>
      </c>
      <c r="D245" s="144">
        <v>5</v>
      </c>
      <c r="E245" s="140">
        <f t="shared" si="6"/>
        <v>166.666666666667</v>
      </c>
      <c r="H245" s="141">
        <f t="shared" si="7"/>
        <v>-2</v>
      </c>
    </row>
    <row r="246" spans="1:8">
      <c r="A246" s="138" t="s">
        <v>553</v>
      </c>
      <c r="B246" s="138" t="s">
        <v>554</v>
      </c>
      <c r="C246" s="138">
        <v>1252.21</v>
      </c>
      <c r="D246" s="144">
        <v>1252.21</v>
      </c>
      <c r="E246" s="140">
        <f t="shared" si="6"/>
        <v>100</v>
      </c>
      <c r="H246" s="141">
        <f t="shared" si="7"/>
        <v>0</v>
      </c>
    </row>
    <row r="247" spans="1:8">
      <c r="A247" s="138" t="s">
        <v>371</v>
      </c>
      <c r="B247" s="138" t="s">
        <v>555</v>
      </c>
      <c r="C247" s="138">
        <v>1252.21</v>
      </c>
      <c r="D247" s="144">
        <v>1252.21</v>
      </c>
      <c r="E247" s="140">
        <f t="shared" si="6"/>
        <v>100</v>
      </c>
      <c r="H247" s="141">
        <f t="shared" si="7"/>
        <v>0</v>
      </c>
    </row>
    <row r="248" spans="1:8">
      <c r="A248" s="138" t="s">
        <v>556</v>
      </c>
      <c r="B248" s="138" t="s">
        <v>557</v>
      </c>
      <c r="C248" s="138">
        <v>154</v>
      </c>
      <c r="D248" s="144">
        <v>156</v>
      </c>
      <c r="E248" s="140">
        <f t="shared" si="6"/>
        <v>101.298701298701</v>
      </c>
      <c r="H248" s="141">
        <f t="shared" si="7"/>
        <v>-2</v>
      </c>
    </row>
    <row r="249" spans="1:8">
      <c r="A249" s="138" t="s">
        <v>216</v>
      </c>
      <c r="B249" s="138" t="s">
        <v>558</v>
      </c>
      <c r="C249" s="138">
        <v>154</v>
      </c>
      <c r="D249" s="144">
        <v>156</v>
      </c>
      <c r="E249" s="140">
        <f t="shared" si="6"/>
        <v>101.298701298701</v>
      </c>
      <c r="H249" s="141">
        <f t="shared" si="7"/>
        <v>-2</v>
      </c>
    </row>
    <row r="250" spans="1:8">
      <c r="A250" s="138" t="s">
        <v>559</v>
      </c>
      <c r="B250" s="138" t="s">
        <v>560</v>
      </c>
      <c r="C250" s="138">
        <v>4090</v>
      </c>
      <c r="D250" s="144">
        <v>4185</v>
      </c>
      <c r="E250" s="140">
        <f t="shared" si="6"/>
        <v>102.322738386308</v>
      </c>
      <c r="H250" s="141">
        <f t="shared" si="7"/>
        <v>-95</v>
      </c>
    </row>
    <row r="251" spans="1:8">
      <c r="A251" s="138" t="s">
        <v>216</v>
      </c>
      <c r="B251" s="138" t="s">
        <v>561</v>
      </c>
      <c r="C251" s="138">
        <v>4090</v>
      </c>
      <c r="D251" s="144">
        <v>4185</v>
      </c>
      <c r="E251" s="140">
        <f t="shared" si="6"/>
        <v>102.322738386308</v>
      </c>
      <c r="H251" s="141">
        <f t="shared" si="7"/>
        <v>-95</v>
      </c>
    </row>
    <row r="252" spans="1:8">
      <c r="A252" s="138" t="s">
        <v>562</v>
      </c>
      <c r="B252" s="138" t="s">
        <v>563</v>
      </c>
      <c r="C252" s="138">
        <v>1669.16</v>
      </c>
      <c r="D252" s="144">
        <f>D253</f>
        <v>1801</v>
      </c>
      <c r="E252" s="140">
        <f t="shared" si="6"/>
        <v>107.898583718757</v>
      </c>
      <c r="H252" s="141">
        <f t="shared" si="7"/>
        <v>-131.84</v>
      </c>
    </row>
    <row r="253" spans="1:8">
      <c r="A253" s="138" t="s">
        <v>564</v>
      </c>
      <c r="B253" s="138" t="s">
        <v>565</v>
      </c>
      <c r="C253" s="138">
        <v>1669.16</v>
      </c>
      <c r="D253" s="144">
        <v>1801</v>
      </c>
      <c r="E253" s="140">
        <f t="shared" si="6"/>
        <v>107.898583718757</v>
      </c>
      <c r="H253" s="141">
        <f t="shared" si="7"/>
        <v>-131.84</v>
      </c>
    </row>
    <row r="254" spans="1:8">
      <c r="A254" s="138" t="s">
        <v>206</v>
      </c>
      <c r="B254" s="138" t="s">
        <v>566</v>
      </c>
      <c r="C254" s="138">
        <v>1138.51</v>
      </c>
      <c r="D254" s="144">
        <v>1238</v>
      </c>
      <c r="E254" s="140">
        <f t="shared" si="6"/>
        <v>108.738614504923</v>
      </c>
      <c r="H254" s="141">
        <f t="shared" si="7"/>
        <v>-99.49</v>
      </c>
    </row>
    <row r="255" spans="1:8">
      <c r="A255" s="138" t="s">
        <v>315</v>
      </c>
      <c r="B255" s="138" t="s">
        <v>567</v>
      </c>
      <c r="C255" s="138">
        <v>151.95</v>
      </c>
      <c r="D255" s="144">
        <v>136</v>
      </c>
      <c r="E255" s="140">
        <f t="shared" si="6"/>
        <v>89.5031260282988</v>
      </c>
      <c r="H255" s="141">
        <f t="shared" si="7"/>
        <v>15.95</v>
      </c>
    </row>
    <row r="256" spans="1:8">
      <c r="A256" s="138" t="s">
        <v>568</v>
      </c>
      <c r="B256" s="138" t="s">
        <v>569</v>
      </c>
      <c r="C256" s="138">
        <v>378.7</v>
      </c>
      <c r="D256" s="144">
        <v>427</v>
      </c>
      <c r="E256" s="140">
        <f t="shared" si="6"/>
        <v>112.75415896488</v>
      </c>
      <c r="H256" s="141">
        <f t="shared" si="7"/>
        <v>-48.3</v>
      </c>
    </row>
    <row r="257" spans="1:8">
      <c r="A257" s="138" t="s">
        <v>570</v>
      </c>
      <c r="B257" s="138" t="s">
        <v>571</v>
      </c>
      <c r="C257" s="138">
        <v>2797.5</v>
      </c>
      <c r="D257" s="144">
        <f>D258+D260+D262+D266+D268+D271</f>
        <v>3025</v>
      </c>
      <c r="E257" s="140">
        <f t="shared" si="6"/>
        <v>108.132260947274</v>
      </c>
      <c r="H257" s="141">
        <f t="shared" si="7"/>
        <v>-227.5</v>
      </c>
    </row>
    <row r="258" spans="1:8">
      <c r="A258" s="138" t="s">
        <v>572</v>
      </c>
      <c r="B258" s="138" t="s">
        <v>573</v>
      </c>
      <c r="C258" s="138">
        <v>300.76</v>
      </c>
      <c r="D258" s="144">
        <v>371</v>
      </c>
      <c r="E258" s="140">
        <f t="shared" si="6"/>
        <v>123.354169437425</v>
      </c>
      <c r="H258" s="141">
        <f t="shared" si="7"/>
        <v>-70.24</v>
      </c>
    </row>
    <row r="259" spans="1:8">
      <c r="A259" s="138" t="s">
        <v>206</v>
      </c>
      <c r="B259" s="138" t="s">
        <v>574</v>
      </c>
      <c r="C259" s="138">
        <v>300.76</v>
      </c>
      <c r="D259" s="144">
        <v>371</v>
      </c>
      <c r="E259" s="140">
        <f t="shared" si="6"/>
        <v>123.354169437425</v>
      </c>
      <c r="H259" s="141">
        <f t="shared" si="7"/>
        <v>-70.24</v>
      </c>
    </row>
    <row r="260" spans="1:8">
      <c r="A260" s="138" t="s">
        <v>575</v>
      </c>
      <c r="B260" s="138" t="s">
        <v>576</v>
      </c>
      <c r="C260" s="138">
        <v>48.95</v>
      </c>
      <c r="D260" s="144">
        <v>52</v>
      </c>
      <c r="E260" s="140">
        <f t="shared" si="6"/>
        <v>106.230847803882</v>
      </c>
      <c r="H260" s="141">
        <f t="shared" si="7"/>
        <v>-3.05</v>
      </c>
    </row>
    <row r="261" spans="1:8">
      <c r="A261" s="138" t="s">
        <v>206</v>
      </c>
      <c r="B261" s="138" t="s">
        <v>577</v>
      </c>
      <c r="C261" s="138">
        <v>48.95</v>
      </c>
      <c r="D261" s="144">
        <v>52</v>
      </c>
      <c r="E261" s="140">
        <f t="shared" ref="E261:E298" si="8">D261/C261*100</f>
        <v>106.230847803882</v>
      </c>
      <c r="H261" s="141">
        <f t="shared" ref="H261:H298" si="9">C261-D261</f>
        <v>-3.05</v>
      </c>
    </row>
    <row r="262" spans="1:8">
      <c r="A262" s="138" t="s">
        <v>578</v>
      </c>
      <c r="B262" s="138" t="s">
        <v>579</v>
      </c>
      <c r="C262" s="138">
        <v>228.45</v>
      </c>
      <c r="D262" s="144">
        <v>257</v>
      </c>
      <c r="E262" s="140">
        <f t="shared" si="8"/>
        <v>112.497264171591</v>
      </c>
      <c r="H262" s="141">
        <f t="shared" si="9"/>
        <v>-28.55</v>
      </c>
    </row>
    <row r="263" spans="1:8">
      <c r="A263" s="138" t="s">
        <v>206</v>
      </c>
      <c r="B263" s="138" t="s">
        <v>580</v>
      </c>
      <c r="C263" s="138">
        <v>185.8</v>
      </c>
      <c r="D263" s="144">
        <v>195</v>
      </c>
      <c r="E263" s="140">
        <f t="shared" si="8"/>
        <v>104.951560818084</v>
      </c>
      <c r="H263" s="141">
        <f t="shared" si="9"/>
        <v>-9.19999999999999</v>
      </c>
    </row>
    <row r="264" spans="1:8">
      <c r="A264" s="138" t="s">
        <v>371</v>
      </c>
      <c r="B264" s="138" t="s">
        <v>581</v>
      </c>
      <c r="C264" s="138">
        <v>30</v>
      </c>
      <c r="D264" s="144">
        <v>47</v>
      </c>
      <c r="E264" s="140">
        <f t="shared" si="8"/>
        <v>156.666666666667</v>
      </c>
      <c r="H264" s="141">
        <f t="shared" si="9"/>
        <v>-17</v>
      </c>
    </row>
    <row r="265" spans="1:8">
      <c r="A265" s="138" t="s">
        <v>216</v>
      </c>
      <c r="B265" s="138" t="s">
        <v>582</v>
      </c>
      <c r="C265" s="138">
        <v>12.65</v>
      </c>
      <c r="D265" s="144">
        <v>15</v>
      </c>
      <c r="E265" s="140">
        <f t="shared" si="8"/>
        <v>118.577075098814</v>
      </c>
      <c r="H265" s="141">
        <f t="shared" si="9"/>
        <v>-2.35</v>
      </c>
    </row>
    <row r="266" spans="1:8">
      <c r="A266" s="138" t="s">
        <v>583</v>
      </c>
      <c r="B266" s="138" t="s">
        <v>584</v>
      </c>
      <c r="C266" s="138">
        <v>68.62</v>
      </c>
      <c r="D266" s="144">
        <v>82</v>
      </c>
      <c r="E266" s="140">
        <f t="shared" si="8"/>
        <v>119.498688429029</v>
      </c>
      <c r="H266" s="141">
        <f t="shared" si="9"/>
        <v>-13.38</v>
      </c>
    </row>
    <row r="267" spans="1:8">
      <c r="A267" s="138" t="s">
        <v>216</v>
      </c>
      <c r="B267" s="138" t="s">
        <v>585</v>
      </c>
      <c r="C267" s="138">
        <v>68.62</v>
      </c>
      <c r="D267" s="144">
        <v>82</v>
      </c>
      <c r="E267" s="140">
        <f t="shared" si="8"/>
        <v>119.498688429029</v>
      </c>
      <c r="H267" s="141">
        <f t="shared" si="9"/>
        <v>-13.38</v>
      </c>
    </row>
    <row r="268" spans="1:8">
      <c r="A268" s="138" t="s">
        <v>586</v>
      </c>
      <c r="B268" s="138" t="s">
        <v>587</v>
      </c>
      <c r="C268" s="138">
        <v>211.72</v>
      </c>
      <c r="D268" s="144">
        <v>295</v>
      </c>
      <c r="E268" s="140">
        <f t="shared" si="8"/>
        <v>139.33497071604</v>
      </c>
      <c r="H268" s="141">
        <f t="shared" si="9"/>
        <v>-83.28</v>
      </c>
    </row>
    <row r="269" spans="1:8">
      <c r="A269" s="138" t="s">
        <v>206</v>
      </c>
      <c r="B269" s="138" t="s">
        <v>588</v>
      </c>
      <c r="C269" s="138">
        <v>151.72</v>
      </c>
      <c r="D269" s="144">
        <v>210</v>
      </c>
      <c r="E269" s="140">
        <f t="shared" si="8"/>
        <v>138.412865805431</v>
      </c>
      <c r="H269" s="141">
        <f t="shared" si="9"/>
        <v>-58.28</v>
      </c>
    </row>
    <row r="270" spans="1:8">
      <c r="A270" s="138" t="s">
        <v>216</v>
      </c>
      <c r="B270" s="138" t="s">
        <v>589</v>
      </c>
      <c r="C270" s="138">
        <v>60</v>
      </c>
      <c r="D270" s="144">
        <v>85</v>
      </c>
      <c r="E270" s="140">
        <f t="shared" si="8"/>
        <v>141.666666666667</v>
      </c>
      <c r="H270" s="141">
        <f t="shared" si="9"/>
        <v>-25</v>
      </c>
    </row>
    <row r="271" spans="1:8">
      <c r="A271" s="138" t="s">
        <v>590</v>
      </c>
      <c r="B271" s="138" t="s">
        <v>591</v>
      </c>
      <c r="C271" s="138">
        <v>1939</v>
      </c>
      <c r="D271" s="144">
        <v>1968</v>
      </c>
      <c r="E271" s="140">
        <f t="shared" si="8"/>
        <v>101.49561629706</v>
      </c>
      <c r="H271" s="141">
        <f t="shared" si="9"/>
        <v>-29</v>
      </c>
    </row>
    <row r="272" spans="1:8">
      <c r="A272" s="138" t="s">
        <v>216</v>
      </c>
      <c r="B272" s="138" t="s">
        <v>592</v>
      </c>
      <c r="C272" s="138">
        <v>1939</v>
      </c>
      <c r="D272" s="144">
        <v>1968</v>
      </c>
      <c r="E272" s="140">
        <f t="shared" si="8"/>
        <v>101.49561629706</v>
      </c>
      <c r="H272" s="141">
        <f t="shared" si="9"/>
        <v>-29</v>
      </c>
    </row>
    <row r="273" spans="1:8">
      <c r="A273" s="138" t="s">
        <v>593</v>
      </c>
      <c r="B273" s="138" t="s">
        <v>594</v>
      </c>
      <c r="C273" s="138">
        <v>547.07</v>
      </c>
      <c r="D273" s="144">
        <f>D274+D276</f>
        <v>614</v>
      </c>
      <c r="E273" s="140">
        <f t="shared" si="8"/>
        <v>112.234266181659</v>
      </c>
      <c r="H273" s="141">
        <f t="shared" si="9"/>
        <v>-66.9299999999999</v>
      </c>
    </row>
    <row r="274" spans="1:8">
      <c r="A274" s="138" t="s">
        <v>595</v>
      </c>
      <c r="B274" s="138" t="s">
        <v>596</v>
      </c>
      <c r="C274" s="138">
        <v>132.55</v>
      </c>
      <c r="D274" s="144">
        <v>158</v>
      </c>
      <c r="E274" s="140">
        <f t="shared" si="8"/>
        <v>119.200301772916</v>
      </c>
      <c r="H274" s="141">
        <f t="shared" si="9"/>
        <v>-25.45</v>
      </c>
    </row>
    <row r="275" spans="1:8">
      <c r="A275" s="138" t="s">
        <v>206</v>
      </c>
      <c r="B275" s="138" t="s">
        <v>597</v>
      </c>
      <c r="C275" s="138">
        <v>132.55</v>
      </c>
      <c r="D275" s="144">
        <v>158</v>
      </c>
      <c r="E275" s="140">
        <f t="shared" si="8"/>
        <v>119.200301772916</v>
      </c>
      <c r="H275" s="141">
        <f t="shared" si="9"/>
        <v>-25.45</v>
      </c>
    </row>
    <row r="276" spans="1:8">
      <c r="A276" s="138" t="s">
        <v>598</v>
      </c>
      <c r="B276" s="138" t="s">
        <v>599</v>
      </c>
      <c r="C276" s="138">
        <v>414.52</v>
      </c>
      <c r="D276" s="144">
        <v>456</v>
      </c>
      <c r="E276" s="140">
        <f t="shared" si="8"/>
        <v>110.006754800733</v>
      </c>
      <c r="H276" s="141">
        <f t="shared" si="9"/>
        <v>-41.48</v>
      </c>
    </row>
    <row r="277" spans="1:8">
      <c r="A277" s="138" t="s">
        <v>206</v>
      </c>
      <c r="B277" s="138" t="s">
        <v>600</v>
      </c>
      <c r="C277" s="138">
        <v>414.52</v>
      </c>
      <c r="D277" s="144">
        <v>456</v>
      </c>
      <c r="E277" s="140">
        <f t="shared" si="8"/>
        <v>110.006754800733</v>
      </c>
      <c r="H277" s="141">
        <f t="shared" si="9"/>
        <v>-41.48</v>
      </c>
    </row>
    <row r="278" spans="1:8">
      <c r="A278" s="138" t="s">
        <v>601</v>
      </c>
      <c r="B278" s="138" t="s">
        <v>602</v>
      </c>
      <c r="C278" s="138">
        <v>1091.02</v>
      </c>
      <c r="D278" s="144">
        <f>D279+D282+D284</f>
        <v>1499</v>
      </c>
      <c r="E278" s="140">
        <f t="shared" si="8"/>
        <v>137.394364906235</v>
      </c>
      <c r="H278" s="141">
        <f t="shared" si="9"/>
        <v>-407.98</v>
      </c>
    </row>
    <row r="279" spans="1:8">
      <c r="A279" s="138" t="s">
        <v>603</v>
      </c>
      <c r="B279" s="138" t="s">
        <v>604</v>
      </c>
      <c r="C279" s="138">
        <v>855.75</v>
      </c>
      <c r="D279" s="144">
        <v>1043</v>
      </c>
      <c r="E279" s="140">
        <f t="shared" si="8"/>
        <v>121.881390593047</v>
      </c>
      <c r="H279" s="141">
        <f t="shared" si="9"/>
        <v>-187.25</v>
      </c>
    </row>
    <row r="280" spans="1:8">
      <c r="A280" s="138" t="s">
        <v>206</v>
      </c>
      <c r="B280" s="138" t="s">
        <v>605</v>
      </c>
      <c r="C280" s="138">
        <v>646.99</v>
      </c>
      <c r="D280" s="144">
        <v>692</v>
      </c>
      <c r="E280" s="140">
        <f t="shared" si="8"/>
        <v>106.956830862919</v>
      </c>
      <c r="H280" s="141">
        <f t="shared" si="9"/>
        <v>-45.01</v>
      </c>
    </row>
    <row r="281" spans="1:8">
      <c r="A281" s="138" t="s">
        <v>216</v>
      </c>
      <c r="B281" s="138" t="s">
        <v>606</v>
      </c>
      <c r="C281" s="138">
        <v>208.76</v>
      </c>
      <c r="D281" s="144">
        <v>351</v>
      </c>
      <c r="E281" s="140">
        <f t="shared" si="8"/>
        <v>168.135658172064</v>
      </c>
      <c r="H281" s="141">
        <f t="shared" si="9"/>
        <v>-142.24</v>
      </c>
    </row>
    <row r="282" spans="1:8">
      <c r="A282" s="138" t="s">
        <v>607</v>
      </c>
      <c r="B282" s="138" t="s">
        <v>608</v>
      </c>
      <c r="C282" s="138">
        <v>67.59</v>
      </c>
      <c r="D282" s="144">
        <v>98</v>
      </c>
      <c r="E282" s="140">
        <f t="shared" si="8"/>
        <v>144.991862701583</v>
      </c>
      <c r="H282" s="141">
        <f t="shared" si="9"/>
        <v>-30.41</v>
      </c>
    </row>
    <row r="283" spans="1:8">
      <c r="A283" s="138" t="s">
        <v>331</v>
      </c>
      <c r="B283" s="138" t="s">
        <v>609</v>
      </c>
      <c r="C283" s="138">
        <v>67.59</v>
      </c>
      <c r="D283" s="144">
        <v>98</v>
      </c>
      <c r="E283" s="140">
        <f t="shared" si="8"/>
        <v>144.991862701583</v>
      </c>
      <c r="H283" s="141">
        <f t="shared" si="9"/>
        <v>-30.41</v>
      </c>
    </row>
    <row r="284" spans="1:8">
      <c r="A284" s="138" t="s">
        <v>610</v>
      </c>
      <c r="B284" s="138" t="s">
        <v>611</v>
      </c>
      <c r="C284" s="138">
        <v>167.68</v>
      </c>
      <c r="D284" s="144">
        <v>358</v>
      </c>
      <c r="E284" s="140">
        <f t="shared" si="8"/>
        <v>213.501908396947</v>
      </c>
      <c r="H284" s="141">
        <f t="shared" si="9"/>
        <v>-190.32</v>
      </c>
    </row>
    <row r="285" spans="1:8">
      <c r="A285" s="138" t="s">
        <v>206</v>
      </c>
      <c r="B285" s="138" t="s">
        <v>612</v>
      </c>
      <c r="C285" s="138">
        <v>167.68</v>
      </c>
      <c r="D285" s="144">
        <v>358</v>
      </c>
      <c r="E285" s="140">
        <f t="shared" si="8"/>
        <v>213.501908396947</v>
      </c>
      <c r="H285" s="141">
        <f t="shared" si="9"/>
        <v>-190.32</v>
      </c>
    </row>
    <row r="286" spans="1:8">
      <c r="A286" s="138" t="s">
        <v>613</v>
      </c>
      <c r="B286" s="138" t="s">
        <v>614</v>
      </c>
      <c r="C286" s="138">
        <v>100</v>
      </c>
      <c r="D286" s="144">
        <f>D287</f>
        <v>230</v>
      </c>
      <c r="E286" s="140">
        <f t="shared" si="8"/>
        <v>230</v>
      </c>
      <c r="H286" s="141">
        <f t="shared" si="9"/>
        <v>-130</v>
      </c>
    </row>
    <row r="287" spans="1:8">
      <c r="A287" s="138" t="s">
        <v>615</v>
      </c>
      <c r="B287" s="138" t="s">
        <v>616</v>
      </c>
      <c r="C287" s="138">
        <v>100</v>
      </c>
      <c r="D287" s="144">
        <v>230</v>
      </c>
      <c r="E287" s="140">
        <f t="shared" si="8"/>
        <v>230</v>
      </c>
      <c r="H287" s="141">
        <f t="shared" si="9"/>
        <v>-130</v>
      </c>
    </row>
    <row r="288" spans="1:8">
      <c r="A288" s="138" t="s">
        <v>216</v>
      </c>
      <c r="B288" s="138" t="s">
        <v>617</v>
      </c>
      <c r="C288" s="138">
        <v>100</v>
      </c>
      <c r="D288" s="144">
        <v>230</v>
      </c>
      <c r="E288" s="140">
        <f t="shared" si="8"/>
        <v>230</v>
      </c>
      <c r="H288" s="141">
        <f t="shared" si="9"/>
        <v>-130</v>
      </c>
    </row>
    <row r="289" spans="1:8">
      <c r="A289" s="138" t="s">
        <v>618</v>
      </c>
      <c r="B289" s="138" t="s">
        <v>619</v>
      </c>
      <c r="C289" s="138">
        <v>235.06</v>
      </c>
      <c r="D289" s="144">
        <f>D290+D292</f>
        <v>2852</v>
      </c>
      <c r="E289" s="140">
        <f t="shared" si="8"/>
        <v>1213.3072407045</v>
      </c>
      <c r="H289" s="141">
        <f t="shared" si="9"/>
        <v>-2616.94</v>
      </c>
    </row>
    <row r="290" spans="1:8">
      <c r="A290" s="138" t="s">
        <v>620</v>
      </c>
      <c r="B290" s="138" t="s">
        <v>621</v>
      </c>
      <c r="C290" s="138">
        <v>235.06</v>
      </c>
      <c r="D290" s="144">
        <v>352</v>
      </c>
      <c r="E290" s="140">
        <f t="shared" si="8"/>
        <v>149.749000255254</v>
      </c>
      <c r="H290" s="141">
        <f t="shared" si="9"/>
        <v>-116.94</v>
      </c>
    </row>
    <row r="291" spans="1:8">
      <c r="A291" s="138" t="s">
        <v>206</v>
      </c>
      <c r="B291" s="138" t="s">
        <v>622</v>
      </c>
      <c r="C291" s="138">
        <v>235.06</v>
      </c>
      <c r="D291" s="144">
        <v>352</v>
      </c>
      <c r="E291" s="140">
        <f t="shared" si="8"/>
        <v>149.749000255254</v>
      </c>
      <c r="H291" s="141">
        <f t="shared" si="9"/>
        <v>-116.94</v>
      </c>
    </row>
    <row r="292" spans="1:8">
      <c r="A292" s="138" t="s">
        <v>623</v>
      </c>
      <c r="B292" s="138" t="s">
        <v>624</v>
      </c>
      <c r="C292" s="138">
        <v>2000</v>
      </c>
      <c r="D292" s="144">
        <v>2500</v>
      </c>
      <c r="E292" s="140">
        <f t="shared" si="8"/>
        <v>125</v>
      </c>
      <c r="H292" s="141">
        <f t="shared" si="9"/>
        <v>-500</v>
      </c>
    </row>
    <row r="293" spans="1:8">
      <c r="A293" s="138" t="s">
        <v>221</v>
      </c>
      <c r="B293" s="138" t="s">
        <v>625</v>
      </c>
      <c r="C293" s="138">
        <v>2000</v>
      </c>
      <c r="D293" s="144">
        <v>2500</v>
      </c>
      <c r="E293" s="140">
        <f t="shared" si="8"/>
        <v>125</v>
      </c>
      <c r="H293" s="141">
        <f t="shared" si="9"/>
        <v>-500</v>
      </c>
    </row>
    <row r="294" spans="1:8">
      <c r="A294" s="138" t="s">
        <v>618</v>
      </c>
      <c r="B294" s="138" t="s">
        <v>619</v>
      </c>
      <c r="C294" s="138">
        <v>236.19</v>
      </c>
      <c r="D294" s="144">
        <f>D295</f>
        <v>236.19</v>
      </c>
      <c r="E294" s="140">
        <f t="shared" si="8"/>
        <v>100</v>
      </c>
      <c r="H294" s="141">
        <f t="shared" si="9"/>
        <v>0</v>
      </c>
    </row>
    <row r="295" spans="1:8">
      <c r="A295" s="138" t="s">
        <v>620</v>
      </c>
      <c r="B295" s="138" t="s">
        <v>621</v>
      </c>
      <c r="C295" s="138">
        <v>236.19</v>
      </c>
      <c r="D295" s="144">
        <v>236.19</v>
      </c>
      <c r="E295" s="140">
        <f t="shared" si="8"/>
        <v>100</v>
      </c>
      <c r="H295" s="141">
        <f t="shared" si="9"/>
        <v>0</v>
      </c>
    </row>
    <row r="296" spans="1:8">
      <c r="A296" s="138" t="s">
        <v>206</v>
      </c>
      <c r="B296" s="138" t="s">
        <v>622</v>
      </c>
      <c r="C296" s="138">
        <v>128.69</v>
      </c>
      <c r="D296" s="144">
        <v>128.69</v>
      </c>
      <c r="E296" s="140">
        <f t="shared" si="8"/>
        <v>100</v>
      </c>
      <c r="H296" s="141">
        <f t="shared" si="9"/>
        <v>0</v>
      </c>
    </row>
    <row r="297" spans="1:8">
      <c r="A297" s="138" t="s">
        <v>626</v>
      </c>
      <c r="B297" s="138" t="s">
        <v>627</v>
      </c>
      <c r="C297" s="138">
        <v>107.5</v>
      </c>
      <c r="D297" s="144">
        <v>107.5</v>
      </c>
      <c r="E297" s="140">
        <f t="shared" si="8"/>
        <v>100</v>
      </c>
      <c r="H297" s="141">
        <f t="shared" si="9"/>
        <v>0</v>
      </c>
    </row>
    <row r="298" spans="1:8">
      <c r="A298" s="145"/>
      <c r="B298" s="146" t="s">
        <v>180</v>
      </c>
      <c r="C298" s="147">
        <f>C289+C278+C273+C257+C252+C229+C210+C201+C171+C126+C112+C105+C85+C69+C66+C5+C286</f>
        <v>103726.29</v>
      </c>
      <c r="D298" s="147">
        <f>D289+D278+D273+D257+D252+D229+D210+D201+D171+D126+D112+D105+D85+D69+D66+D5+D286</f>
        <v>113441.69</v>
      </c>
      <c r="E298" s="140">
        <f t="shared" si="8"/>
        <v>109.36638146414</v>
      </c>
      <c r="H298" s="141">
        <f t="shared" si="9"/>
        <v>-9715.40000000001</v>
      </c>
    </row>
    <row r="299" spans="1:5">
      <c r="A299" s="148"/>
      <c r="B299" s="149" t="s">
        <v>628</v>
      </c>
      <c r="C299" s="150"/>
      <c r="D299" s="151"/>
      <c r="E299" s="145"/>
    </row>
    <row r="300" spans="1:5">
      <c r="A300" s="148"/>
      <c r="B300" s="149" t="s">
        <v>182</v>
      </c>
      <c r="C300" s="150">
        <v>600</v>
      </c>
      <c r="D300" s="151">
        <v>8095</v>
      </c>
      <c r="E300" s="145"/>
    </row>
    <row r="301" spans="1:5">
      <c r="A301" s="148"/>
      <c r="B301" s="152" t="s">
        <v>183</v>
      </c>
      <c r="C301" s="153">
        <v>0</v>
      </c>
      <c r="D301" s="145">
        <v>0</v>
      </c>
      <c r="E301" s="145"/>
    </row>
    <row r="302" spans="1:5">
      <c r="A302" s="148"/>
      <c r="B302" s="152" t="s">
        <v>184</v>
      </c>
      <c r="C302" s="153">
        <v>0</v>
      </c>
      <c r="D302" s="145">
        <v>0</v>
      </c>
      <c r="E302" s="145"/>
    </row>
    <row r="303" spans="1:5">
      <c r="A303" s="148"/>
      <c r="B303" s="138" t="s">
        <v>185</v>
      </c>
      <c r="C303" s="138">
        <v>0</v>
      </c>
      <c r="D303" s="145">
        <v>0</v>
      </c>
      <c r="E303" s="145"/>
    </row>
    <row r="304" spans="1:5">
      <c r="A304" s="148"/>
      <c r="B304" s="138" t="s">
        <v>186</v>
      </c>
      <c r="C304" s="153">
        <v>0</v>
      </c>
      <c r="D304" s="145">
        <v>0</v>
      </c>
      <c r="E304" s="145"/>
    </row>
    <row r="305" spans="1:5">
      <c r="A305" s="148"/>
      <c r="B305" s="152" t="s">
        <v>187</v>
      </c>
      <c r="C305" s="153">
        <v>600</v>
      </c>
      <c r="D305" s="145">
        <v>600</v>
      </c>
      <c r="E305" s="145"/>
    </row>
    <row r="306" spans="1:5">
      <c r="A306" s="148"/>
      <c r="B306" s="154" t="s">
        <v>188</v>
      </c>
      <c r="C306" s="153">
        <v>0</v>
      </c>
      <c r="D306" s="145">
        <v>0</v>
      </c>
      <c r="E306" s="145"/>
    </row>
    <row r="307" spans="1:8">
      <c r="A307" s="148"/>
      <c r="B307" s="138" t="s">
        <v>189</v>
      </c>
      <c r="C307" s="153">
        <v>0</v>
      </c>
      <c r="D307" s="145">
        <v>0</v>
      </c>
      <c r="E307" s="145"/>
      <c r="H307" s="155"/>
    </row>
    <row r="308" spans="1:5">
      <c r="A308" s="148"/>
      <c r="B308" s="152" t="s">
        <v>190</v>
      </c>
      <c r="C308" s="153">
        <v>0</v>
      </c>
      <c r="D308" s="145">
        <v>0</v>
      </c>
      <c r="E308" s="145"/>
    </row>
    <row r="309" spans="1:5">
      <c r="A309" s="148"/>
      <c r="B309" s="156" t="s">
        <v>191</v>
      </c>
      <c r="C309" s="153">
        <v>0</v>
      </c>
      <c r="D309" s="145">
        <v>0</v>
      </c>
      <c r="E309" s="145"/>
    </row>
    <row r="310" spans="1:5">
      <c r="A310" s="148"/>
      <c r="B310" s="156" t="s">
        <v>192</v>
      </c>
      <c r="C310" s="153">
        <v>0</v>
      </c>
      <c r="D310" s="145">
        <v>0</v>
      </c>
      <c r="E310" s="145"/>
    </row>
    <row r="311" spans="1:5">
      <c r="A311" s="148"/>
      <c r="B311" s="156" t="s">
        <v>193</v>
      </c>
      <c r="C311" s="153">
        <v>0</v>
      </c>
      <c r="D311" s="145">
        <v>7495</v>
      </c>
      <c r="E311" s="145"/>
    </row>
    <row r="312" spans="1:5">
      <c r="A312" s="148"/>
      <c r="B312" s="156" t="s">
        <v>194</v>
      </c>
      <c r="C312" s="153">
        <v>0</v>
      </c>
      <c r="D312" s="145">
        <v>0</v>
      </c>
      <c r="E312" s="145"/>
    </row>
    <row r="313" spans="1:5">
      <c r="A313" s="148"/>
      <c r="B313" s="153" t="s">
        <v>195</v>
      </c>
      <c r="C313" s="153">
        <v>0</v>
      </c>
      <c r="D313" s="145">
        <v>0</v>
      </c>
      <c r="E313" s="145"/>
    </row>
    <row r="314" spans="1:5">
      <c r="A314" s="148"/>
      <c r="B314" s="146" t="s">
        <v>196</v>
      </c>
      <c r="C314" s="147">
        <f>C298+C299+C300</f>
        <v>104326.29</v>
      </c>
      <c r="D314" s="147">
        <f>D298+D299+D300</f>
        <v>121536.69</v>
      </c>
      <c r="E314" s="145"/>
    </row>
  </sheetData>
  <mergeCells count="1">
    <mergeCell ref="B2:E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A3" sqref="A3"/>
    </sheetView>
  </sheetViews>
  <sheetFormatPr defaultColWidth="9" defaultRowHeight="14.25"/>
  <cols>
    <col min="1" max="1" width="37.625" style="103" customWidth="1"/>
    <col min="2" max="2" width="9.75" style="103" customWidth="1"/>
    <col min="3" max="3" width="11.125" style="103" customWidth="1"/>
    <col min="4" max="4" width="14.125" style="103" customWidth="1"/>
    <col min="5" max="5" width="20.75" style="103" customWidth="1"/>
    <col min="6" max="246" width="9" style="103"/>
    <col min="247" max="247" width="20.125" style="103" customWidth="1"/>
    <col min="248" max="248" width="9.625" style="103" customWidth="1"/>
    <col min="249" max="249" width="8.625" style="103" customWidth="1"/>
    <col min="250" max="250" width="8.875" style="103" customWidth="1"/>
    <col min="251" max="253" width="7.625" style="103" customWidth="1"/>
    <col min="254" max="254" width="8.125" style="103" customWidth="1"/>
    <col min="255" max="255" width="7.625" style="103" customWidth="1"/>
    <col min="256" max="256" width="9" style="103" customWidth="1"/>
    <col min="257" max="16384" width="9" style="104"/>
  </cols>
  <sheetData>
    <row r="1" ht="23.1" customHeight="1" spans="1:1">
      <c r="A1" s="105" t="s">
        <v>629</v>
      </c>
    </row>
    <row r="2" ht="32.45" customHeight="1" spans="1:4">
      <c r="A2" s="106" t="s">
        <v>630</v>
      </c>
      <c r="B2" s="106"/>
      <c r="C2" s="106"/>
      <c r="D2" s="106"/>
    </row>
    <row r="3" ht="23.45" customHeight="1" spans="4:4">
      <c r="D3" s="123" t="s">
        <v>108</v>
      </c>
    </row>
    <row r="4" ht="48.6" customHeight="1" spans="1:4">
      <c r="A4" s="124" t="s">
        <v>631</v>
      </c>
      <c r="B4" s="110" t="s">
        <v>110</v>
      </c>
      <c r="C4" s="111" t="s">
        <v>200</v>
      </c>
      <c r="D4" s="111" t="s">
        <v>201</v>
      </c>
    </row>
    <row r="5" ht="24.6" customHeight="1" spans="1:5">
      <c r="A5" s="124" t="s">
        <v>632</v>
      </c>
      <c r="B5" s="125">
        <f>SUM(B6:B20)</f>
        <v>103726.29</v>
      </c>
      <c r="C5" s="125">
        <f>SUM(C6:C20)</f>
        <v>113442</v>
      </c>
      <c r="D5" s="126"/>
      <c r="E5" s="127"/>
    </row>
    <row r="6" ht="24.6" customHeight="1" spans="1:11">
      <c r="A6" s="128" t="s">
        <v>633</v>
      </c>
      <c r="B6" s="129">
        <v>34211</v>
      </c>
      <c r="C6" s="129">
        <v>35287</v>
      </c>
      <c r="D6" s="130">
        <f>C6/B6*100</f>
        <v>103.145187220485</v>
      </c>
      <c r="E6" s="131"/>
      <c r="F6" s="127"/>
      <c r="G6" s="127"/>
      <c r="H6" s="127"/>
      <c r="I6" s="127"/>
      <c r="J6" s="127"/>
      <c r="K6" s="127"/>
    </row>
    <row r="7" ht="24.6" customHeight="1" spans="1:11">
      <c r="A7" s="128" t="s">
        <v>634</v>
      </c>
      <c r="B7" s="129">
        <v>16654.08</v>
      </c>
      <c r="C7" s="129">
        <v>17586</v>
      </c>
      <c r="D7" s="130">
        <f>C7/B7*100</f>
        <v>105.595745907309</v>
      </c>
      <c r="E7" s="131"/>
      <c r="F7" s="127"/>
      <c r="G7" s="127"/>
      <c r="H7" s="127"/>
      <c r="I7" s="127"/>
      <c r="J7" s="127"/>
      <c r="K7" s="127"/>
    </row>
    <row r="8" ht="24.6" customHeight="1" spans="1:11">
      <c r="A8" s="128" t="s">
        <v>635</v>
      </c>
      <c r="B8" s="129">
        <v>0</v>
      </c>
      <c r="C8" s="129"/>
      <c r="D8" s="129"/>
      <c r="E8" s="131"/>
      <c r="F8" s="127"/>
      <c r="G8" s="127"/>
      <c r="H8" s="127"/>
      <c r="I8" s="127"/>
      <c r="J8" s="127"/>
      <c r="K8" s="127"/>
    </row>
    <row r="9" ht="24.6" customHeight="1" spans="1:11">
      <c r="A9" s="128" t="s">
        <v>636</v>
      </c>
      <c r="B9" s="129">
        <v>0</v>
      </c>
      <c r="C9" s="129"/>
      <c r="D9" s="129"/>
      <c r="E9" s="131"/>
      <c r="F9" s="127"/>
      <c r="G9" s="127"/>
      <c r="H9" s="127"/>
      <c r="I9" s="127"/>
      <c r="J9" s="127"/>
      <c r="K9" s="127"/>
    </row>
    <row r="10" ht="24.6" customHeight="1" spans="1:11">
      <c r="A10" s="128" t="s">
        <v>637</v>
      </c>
      <c r="B10" s="129">
        <v>0</v>
      </c>
      <c r="C10" s="129"/>
      <c r="D10" s="129"/>
      <c r="E10" s="131"/>
      <c r="F10" s="127"/>
      <c r="G10" s="132"/>
      <c r="H10" s="127"/>
      <c r="I10" s="127"/>
      <c r="J10" s="127"/>
      <c r="K10" s="127"/>
    </row>
    <row r="11" ht="24.6" customHeight="1" spans="1:11">
      <c r="A11" s="128" t="s">
        <v>638</v>
      </c>
      <c r="B11" s="129">
        <v>0</v>
      </c>
      <c r="C11" s="129"/>
      <c r="D11" s="129"/>
      <c r="E11" s="131"/>
      <c r="F11" s="127"/>
      <c r="G11" s="127"/>
      <c r="H11" s="127"/>
      <c r="I11" s="127"/>
      <c r="J11" s="127"/>
      <c r="K11" s="127"/>
    </row>
    <row r="12" ht="24.6" customHeight="1" spans="1:11">
      <c r="A12" s="128" t="s">
        <v>639</v>
      </c>
      <c r="B12" s="129">
        <v>0</v>
      </c>
      <c r="C12" s="129"/>
      <c r="D12" s="129"/>
      <c r="E12" s="131"/>
      <c r="F12" s="127"/>
      <c r="G12" s="127"/>
      <c r="H12" s="127"/>
      <c r="I12" s="127"/>
      <c r="J12" s="127"/>
      <c r="K12" s="127"/>
    </row>
    <row r="13" ht="24.6" customHeight="1" spans="1:11">
      <c r="A13" s="128" t="s">
        <v>640</v>
      </c>
      <c r="B13" s="129">
        <v>0</v>
      </c>
      <c r="C13" s="129"/>
      <c r="D13" s="129"/>
      <c r="E13" s="131"/>
      <c r="F13" s="127"/>
      <c r="G13" s="127"/>
      <c r="H13" s="127"/>
      <c r="I13" s="127"/>
      <c r="J13" s="127"/>
      <c r="K13" s="127"/>
    </row>
    <row r="14" ht="24.6" customHeight="1" spans="1:11">
      <c r="A14" s="128" t="s">
        <v>641</v>
      </c>
      <c r="B14" s="129">
        <v>4197.37</v>
      </c>
      <c r="C14" s="129">
        <v>4857</v>
      </c>
      <c r="D14" s="130">
        <f>C14/B14*100</f>
        <v>115.715316972295</v>
      </c>
      <c r="E14" s="131"/>
      <c r="F14" s="127"/>
      <c r="G14" s="127"/>
      <c r="H14" s="127"/>
      <c r="I14" s="127"/>
      <c r="J14" s="127"/>
      <c r="K14" s="127"/>
    </row>
    <row r="15" ht="24.6" customHeight="1" spans="1:11">
      <c r="A15" s="128" t="s">
        <v>642</v>
      </c>
      <c r="B15" s="129">
        <v>7101.66</v>
      </c>
      <c r="C15" s="129">
        <v>8593</v>
      </c>
      <c r="D15" s="130">
        <f>C15/B15*100</f>
        <v>120.999878901553</v>
      </c>
      <c r="E15" s="131"/>
      <c r="F15" s="127"/>
      <c r="G15" s="127"/>
      <c r="H15" s="127"/>
      <c r="I15" s="127"/>
      <c r="J15" s="127"/>
      <c r="K15" s="127"/>
    </row>
    <row r="16" ht="24.6" customHeight="1" spans="1:11">
      <c r="A16" s="128" t="s">
        <v>643</v>
      </c>
      <c r="B16" s="129">
        <v>0</v>
      </c>
      <c r="C16" s="129"/>
      <c r="D16" s="129"/>
      <c r="E16" s="131"/>
      <c r="F16" s="127"/>
      <c r="G16" s="127"/>
      <c r="H16" s="127"/>
      <c r="I16" s="127"/>
      <c r="J16" s="127"/>
      <c r="K16" s="127"/>
    </row>
    <row r="17" ht="24.6" customHeight="1" spans="1:11">
      <c r="A17" s="128" t="s">
        <v>644</v>
      </c>
      <c r="B17" s="129">
        <v>0</v>
      </c>
      <c r="C17" s="129"/>
      <c r="D17" s="129"/>
      <c r="E17" s="131"/>
      <c r="F17" s="127"/>
      <c r="G17" s="127"/>
      <c r="H17" s="127"/>
      <c r="I17" s="127"/>
      <c r="J17" s="127"/>
      <c r="K17" s="127"/>
    </row>
    <row r="18" ht="24.6" customHeight="1" spans="1:11">
      <c r="A18" s="128" t="s">
        <v>645</v>
      </c>
      <c r="B18" s="129">
        <v>0</v>
      </c>
      <c r="C18" s="129"/>
      <c r="D18" s="129"/>
      <c r="E18" s="131"/>
      <c r="F18" s="127"/>
      <c r="G18" s="127"/>
      <c r="H18" s="127"/>
      <c r="I18" s="127"/>
      <c r="J18" s="127"/>
      <c r="K18" s="127"/>
    </row>
    <row r="19" ht="24.6" customHeight="1" spans="1:11">
      <c r="A19" s="128" t="s">
        <v>646</v>
      </c>
      <c r="B19" s="129">
        <v>0</v>
      </c>
      <c r="C19" s="129"/>
      <c r="D19" s="129"/>
      <c r="E19" s="131"/>
      <c r="F19" s="127"/>
      <c r="G19" s="127"/>
      <c r="H19" s="127"/>
      <c r="I19" s="127"/>
      <c r="J19" s="127"/>
      <c r="K19" s="127"/>
    </row>
    <row r="20" ht="24.6" customHeight="1" spans="1:11">
      <c r="A20" s="128" t="s">
        <v>647</v>
      </c>
      <c r="B20" s="129">
        <v>41562.18</v>
      </c>
      <c r="C20" s="129">
        <f>47817-698</f>
        <v>47119</v>
      </c>
      <c r="D20" s="130">
        <f>C20/B20*100</f>
        <v>113.369895419345</v>
      </c>
      <c r="E20" s="131"/>
      <c r="F20" s="127"/>
      <c r="G20" s="127"/>
      <c r="H20" s="127"/>
      <c r="I20" s="127"/>
      <c r="J20" s="127"/>
      <c r="K20" s="127"/>
    </row>
    <row r="21" ht="22.15" customHeight="1" spans="5:5">
      <c r="E21" s="131"/>
    </row>
    <row r="22" ht="22.15" customHeight="1" spans="5:5">
      <c r="E22" s="131"/>
    </row>
    <row r="23" ht="22.15" customHeight="1" spans="5:5">
      <c r="E23" s="131"/>
    </row>
    <row r="24" ht="22.15" customHeight="1" spans="5:5">
      <c r="E24" s="131"/>
    </row>
    <row r="25" ht="22.15" customHeight="1" spans="5:5">
      <c r="E25" s="131"/>
    </row>
    <row r="26" ht="22.15" customHeight="1" spans="5:5">
      <c r="E26" s="131"/>
    </row>
  </sheetData>
  <mergeCells count="1">
    <mergeCell ref="A2:D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0"/>
  <sheetViews>
    <sheetView workbookViewId="0">
      <selection activeCell="I10" sqref="I10"/>
    </sheetView>
  </sheetViews>
  <sheetFormatPr defaultColWidth="9" defaultRowHeight="14.25"/>
  <cols>
    <col min="1" max="1" width="33.75" style="103" customWidth="1"/>
    <col min="2" max="2" width="18.625" style="103" customWidth="1"/>
    <col min="3" max="3" width="16.25" style="103" customWidth="1"/>
    <col min="4" max="4" width="20.25" style="103" customWidth="1"/>
    <col min="5" max="256" width="9" style="103"/>
    <col min="257" max="16384" width="9" style="104"/>
  </cols>
  <sheetData>
    <row r="1" ht="18.6" customHeight="1" spans="1:1">
      <c r="A1" s="105" t="s">
        <v>648</v>
      </c>
    </row>
    <row r="2" ht="20.25" spans="1:4">
      <c r="A2" s="106" t="s">
        <v>649</v>
      </c>
      <c r="B2" s="106"/>
      <c r="C2" s="106"/>
      <c r="D2" s="106"/>
    </row>
    <row r="3" ht="21" customHeight="1" spans="1:4">
      <c r="A3" s="107"/>
      <c r="D3" s="108" t="s">
        <v>108</v>
      </c>
    </row>
    <row r="4" ht="31.9" customHeight="1" spans="1:4">
      <c r="A4" s="109" t="s">
        <v>631</v>
      </c>
      <c r="B4" s="110" t="s">
        <v>110</v>
      </c>
      <c r="C4" s="111" t="s">
        <v>200</v>
      </c>
      <c r="D4" s="111" t="s">
        <v>201</v>
      </c>
    </row>
    <row r="5" ht="22.15" customHeight="1" spans="1:4">
      <c r="A5" s="109" t="s">
        <v>650</v>
      </c>
      <c r="B5" s="112">
        <f>B6+B11+B22+B30+B37+B41+B44+B48+B51+B57+B60+B65+B68+B73+B76</f>
        <v>103726.29</v>
      </c>
      <c r="C5" s="112">
        <f>C6+C11+C22+C30+C37+C41+C44+C48+C51+C57+C60+C65+C68+C73+C76</f>
        <v>113442</v>
      </c>
      <c r="D5" s="113">
        <f t="shared" ref="D5:D11" si="0">C5/B5*100</f>
        <v>109.36668032762</v>
      </c>
    </row>
    <row r="6" s="102" customFormat="1" ht="13.5" spans="1:19">
      <c r="A6" s="114" t="s">
        <v>633</v>
      </c>
      <c r="B6" s="115">
        <f>SUM(B7:B10)</f>
        <v>40222.21</v>
      </c>
      <c r="C6" s="115">
        <f>SUM(C7:C10)</f>
        <v>35287</v>
      </c>
      <c r="D6" s="113">
        <f t="shared" si="0"/>
        <v>87.7301371555666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ht="16.35" customHeight="1" spans="1:19">
      <c r="A7" s="117" t="s">
        <v>651</v>
      </c>
      <c r="B7" s="118">
        <v>28535.76</v>
      </c>
      <c r="C7" s="118">
        <v>23028</v>
      </c>
      <c r="D7" s="113">
        <f t="shared" si="0"/>
        <v>80.6987443123996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</row>
    <row r="8" ht="16.35" customHeight="1" spans="1:4">
      <c r="A8" s="117" t="s">
        <v>652</v>
      </c>
      <c r="B8" s="118">
        <v>7101.66</v>
      </c>
      <c r="C8" s="118">
        <v>7235</v>
      </c>
      <c r="D8" s="113">
        <f t="shared" si="0"/>
        <v>101.877589183374</v>
      </c>
    </row>
    <row r="9" spans="1:11">
      <c r="A9" s="117" t="s">
        <v>653</v>
      </c>
      <c r="B9" s="118">
        <v>2771.8</v>
      </c>
      <c r="C9" s="118">
        <v>2895</v>
      </c>
      <c r="D9" s="113">
        <f t="shared" si="0"/>
        <v>104.44476513457</v>
      </c>
      <c r="F9" s="120"/>
      <c r="G9" s="120"/>
      <c r="H9" s="116"/>
      <c r="I9" s="121"/>
      <c r="J9" s="121"/>
      <c r="K9" s="121"/>
    </row>
    <row r="10" ht="16.35" customHeight="1" spans="1:11">
      <c r="A10" s="117" t="s">
        <v>654</v>
      </c>
      <c r="B10" s="118">
        <v>1812.99</v>
      </c>
      <c r="C10" s="118">
        <v>2129</v>
      </c>
      <c r="D10" s="113">
        <f t="shared" si="0"/>
        <v>117.430322285286</v>
      </c>
      <c r="F10" s="119"/>
      <c r="G10" s="119"/>
      <c r="H10" s="119"/>
      <c r="I10" s="119"/>
      <c r="J10" s="119"/>
      <c r="K10" s="119"/>
    </row>
    <row r="11" s="102" customFormat="1" ht="16.35" customHeight="1" spans="1:4">
      <c r="A11" s="114" t="s">
        <v>634</v>
      </c>
      <c r="B11" s="115">
        <f>SUM(B12:B21)</f>
        <v>16654.08</v>
      </c>
      <c r="C11" s="115">
        <f>SUM(C12:C21)</f>
        <v>17586</v>
      </c>
      <c r="D11" s="113">
        <f t="shared" si="0"/>
        <v>105.595745907309</v>
      </c>
    </row>
    <row r="12" ht="16.35" customHeight="1" spans="1:4">
      <c r="A12" s="117" t="s">
        <v>655</v>
      </c>
      <c r="B12" s="118">
        <v>1333.71</v>
      </c>
      <c r="C12" s="118"/>
      <c r="D12" s="118"/>
    </row>
    <row r="13" ht="16.35" customHeight="1" spans="1:4">
      <c r="A13" s="117" t="s">
        <v>656</v>
      </c>
      <c r="B13" s="118"/>
      <c r="C13" s="118"/>
      <c r="D13" s="118"/>
    </row>
    <row r="14" ht="16.35" customHeight="1" spans="1:4">
      <c r="A14" s="117" t="s">
        <v>657</v>
      </c>
      <c r="B14" s="118"/>
      <c r="C14" s="118"/>
      <c r="D14" s="118"/>
    </row>
    <row r="15" ht="16.35" customHeight="1" spans="1:4">
      <c r="A15" s="117" t="s">
        <v>658</v>
      </c>
      <c r="B15" s="118"/>
      <c r="C15" s="118"/>
      <c r="D15" s="118"/>
    </row>
    <row r="16" ht="16.35" customHeight="1" spans="1:4">
      <c r="A16" s="117" t="s">
        <v>659</v>
      </c>
      <c r="B16" s="118">
        <v>10911.67</v>
      </c>
      <c r="C16" s="118">
        <v>11803</v>
      </c>
      <c r="D16" s="113">
        <f t="shared" ref="D16:D21" si="1">C16/B16*100</f>
        <v>108.168593808281</v>
      </c>
    </row>
    <row r="17" ht="16.35" customHeight="1" spans="1:4">
      <c r="A17" s="117" t="s">
        <v>660</v>
      </c>
      <c r="B17" s="118"/>
      <c r="C17" s="118"/>
      <c r="D17" s="118"/>
    </row>
    <row r="18" ht="16.35" customHeight="1" spans="1:4">
      <c r="A18" s="117" t="s">
        <v>661</v>
      </c>
      <c r="B18" s="118"/>
      <c r="C18" s="118"/>
      <c r="D18" s="118"/>
    </row>
    <row r="19" ht="16.35" customHeight="1" spans="1:4">
      <c r="A19" s="117" t="s">
        <v>662</v>
      </c>
      <c r="B19" s="118">
        <v>32</v>
      </c>
      <c r="C19" s="118">
        <v>62</v>
      </c>
      <c r="D19" s="113">
        <f t="shared" si="1"/>
        <v>193.75</v>
      </c>
    </row>
    <row r="20" ht="16.35" customHeight="1" spans="1:4">
      <c r="A20" s="117" t="s">
        <v>663</v>
      </c>
      <c r="B20" s="118"/>
      <c r="C20" s="118"/>
      <c r="D20" s="118"/>
    </row>
    <row r="21" ht="16.35" customHeight="1" spans="1:4">
      <c r="A21" s="117" t="s">
        <v>664</v>
      </c>
      <c r="B21" s="118">
        <v>4376.7</v>
      </c>
      <c r="C21" s="118">
        <v>5721</v>
      </c>
      <c r="D21" s="113">
        <f t="shared" si="1"/>
        <v>130.714922201659</v>
      </c>
    </row>
    <row r="22" s="102" customFormat="1" ht="16.35" customHeight="1" spans="1:4">
      <c r="A22" s="114" t="s">
        <v>635</v>
      </c>
      <c r="B22" s="115"/>
      <c r="C22" s="115"/>
      <c r="D22" s="115"/>
    </row>
    <row r="23" ht="16.35" customHeight="1" spans="1:4">
      <c r="A23" s="117" t="s">
        <v>665</v>
      </c>
      <c r="B23" s="118"/>
      <c r="C23" s="118"/>
      <c r="D23" s="118"/>
    </row>
    <row r="24" ht="16.35" customHeight="1" spans="1:4">
      <c r="A24" s="117" t="s">
        <v>666</v>
      </c>
      <c r="B24" s="118"/>
      <c r="C24" s="118"/>
      <c r="D24" s="118"/>
    </row>
    <row r="25" ht="16.35" customHeight="1" spans="1:4">
      <c r="A25" s="117" t="s">
        <v>667</v>
      </c>
      <c r="B25" s="118"/>
      <c r="C25" s="118"/>
      <c r="D25" s="118"/>
    </row>
    <row r="26" ht="16.35" customHeight="1" spans="1:4">
      <c r="A26" s="117" t="s">
        <v>668</v>
      </c>
      <c r="B26" s="118"/>
      <c r="C26" s="118"/>
      <c r="D26" s="118"/>
    </row>
    <row r="27" spans="1:15">
      <c r="A27" s="117" t="s">
        <v>669</v>
      </c>
      <c r="B27" s="118"/>
      <c r="C27" s="118"/>
      <c r="D27" s="118"/>
      <c r="F27" s="116"/>
      <c r="G27" s="116"/>
      <c r="H27" s="116"/>
      <c r="I27" s="116"/>
      <c r="J27" s="116"/>
      <c r="K27" s="116"/>
      <c r="L27" s="116"/>
      <c r="M27" s="122"/>
      <c r="N27" s="121"/>
      <c r="O27" s="121"/>
    </row>
    <row r="28" ht="16.35" customHeight="1" spans="1:15">
      <c r="A28" s="117" t="s">
        <v>670</v>
      </c>
      <c r="B28" s="118"/>
      <c r="C28" s="118"/>
      <c r="D28" s="118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ht="16.35" customHeight="1" spans="1:4">
      <c r="A29" s="117" t="s">
        <v>671</v>
      </c>
      <c r="B29" s="118"/>
      <c r="C29" s="118"/>
      <c r="D29" s="118"/>
    </row>
    <row r="30" s="102" customFormat="1" ht="16.35" customHeight="1" spans="1:4">
      <c r="A30" s="114" t="s">
        <v>636</v>
      </c>
      <c r="B30" s="115"/>
      <c r="C30" s="115"/>
      <c r="D30" s="115"/>
    </row>
    <row r="31" ht="16.35" customHeight="1" spans="1:4">
      <c r="A31" s="117" t="s">
        <v>665</v>
      </c>
      <c r="B31" s="118"/>
      <c r="C31" s="118"/>
      <c r="D31" s="118"/>
    </row>
    <row r="32" ht="16.35" customHeight="1" spans="1:4">
      <c r="A32" s="117" t="s">
        <v>666</v>
      </c>
      <c r="B32" s="118"/>
      <c r="C32" s="118"/>
      <c r="D32" s="118"/>
    </row>
    <row r="33" ht="16.35" customHeight="1" spans="1:4">
      <c r="A33" s="117" t="s">
        <v>667</v>
      </c>
      <c r="B33" s="118"/>
      <c r="C33" s="118"/>
      <c r="D33" s="118"/>
    </row>
    <row r="34" ht="16.35" customHeight="1" spans="1:4">
      <c r="A34" s="117" t="s">
        <v>669</v>
      </c>
      <c r="B34" s="118"/>
      <c r="C34" s="118"/>
      <c r="D34" s="118"/>
    </row>
    <row r="35" ht="16.35" customHeight="1" spans="1:4">
      <c r="A35" s="117" t="s">
        <v>670</v>
      </c>
      <c r="B35" s="118"/>
      <c r="C35" s="118"/>
      <c r="D35" s="118"/>
    </row>
    <row r="36" ht="16.35" customHeight="1" spans="1:4">
      <c r="A36" s="117" t="s">
        <v>671</v>
      </c>
      <c r="B36" s="118"/>
      <c r="C36" s="118"/>
      <c r="D36" s="118"/>
    </row>
    <row r="37" s="102" customFormat="1" ht="16.35" customHeight="1" spans="1:4">
      <c r="A37" s="114" t="s">
        <v>637</v>
      </c>
      <c r="B37" s="115"/>
      <c r="C37" s="115"/>
      <c r="D37" s="115"/>
    </row>
    <row r="38" ht="16.35" customHeight="1" spans="1:4">
      <c r="A38" s="117" t="s">
        <v>672</v>
      </c>
      <c r="B38" s="118"/>
      <c r="C38" s="118"/>
      <c r="D38" s="118"/>
    </row>
    <row r="39" ht="16.35" customHeight="1" spans="1:4">
      <c r="A39" s="117" t="s">
        <v>673</v>
      </c>
      <c r="B39" s="118"/>
      <c r="C39" s="118"/>
      <c r="D39" s="118"/>
    </row>
    <row r="40" ht="16.35" customHeight="1" spans="1:4">
      <c r="A40" s="117" t="s">
        <v>674</v>
      </c>
      <c r="B40" s="118"/>
      <c r="C40" s="118"/>
      <c r="D40" s="118"/>
    </row>
    <row r="41" s="102" customFormat="1" ht="16.35" customHeight="1" spans="1:4">
      <c r="A41" s="114" t="s">
        <v>675</v>
      </c>
      <c r="B41" s="115"/>
      <c r="C41" s="115"/>
      <c r="D41" s="115"/>
    </row>
    <row r="42" ht="16.35" customHeight="1" spans="1:4">
      <c r="A42" s="117" t="s">
        <v>676</v>
      </c>
      <c r="B42" s="118"/>
      <c r="C42" s="118"/>
      <c r="D42" s="118"/>
    </row>
    <row r="43" ht="16.35" customHeight="1" spans="1:4">
      <c r="A43" s="117" t="s">
        <v>677</v>
      </c>
      <c r="B43" s="118"/>
      <c r="C43" s="118"/>
      <c r="D43" s="118"/>
    </row>
    <row r="44" s="102" customFormat="1" ht="16.35" customHeight="1" spans="1:4">
      <c r="A44" s="114" t="s">
        <v>678</v>
      </c>
      <c r="B44" s="115"/>
      <c r="C44" s="115"/>
      <c r="D44" s="115"/>
    </row>
    <row r="45" ht="16.35" customHeight="1" spans="1:4">
      <c r="A45" s="117" t="s">
        <v>679</v>
      </c>
      <c r="B45" s="118"/>
      <c r="C45" s="118"/>
      <c r="D45" s="118"/>
    </row>
    <row r="46" ht="16.35" customHeight="1" spans="1:4">
      <c r="A46" s="117" t="s">
        <v>680</v>
      </c>
      <c r="B46" s="118"/>
      <c r="C46" s="118"/>
      <c r="D46" s="118"/>
    </row>
    <row r="47" ht="16.35" customHeight="1" spans="1:4">
      <c r="A47" s="117" t="s">
        <v>681</v>
      </c>
      <c r="B47" s="118"/>
      <c r="C47" s="118"/>
      <c r="D47" s="118"/>
    </row>
    <row r="48" s="102" customFormat="1" ht="16.35" customHeight="1" spans="1:4">
      <c r="A48" s="114" t="s">
        <v>640</v>
      </c>
      <c r="B48" s="115"/>
      <c r="C48" s="115"/>
      <c r="D48" s="115"/>
    </row>
    <row r="49" ht="16.35" customHeight="1" spans="1:4">
      <c r="A49" s="117" t="s">
        <v>682</v>
      </c>
      <c r="B49" s="118"/>
      <c r="C49" s="118"/>
      <c r="D49" s="118"/>
    </row>
    <row r="50" ht="16.35" customHeight="1" spans="1:4">
      <c r="A50" s="117" t="s">
        <v>683</v>
      </c>
      <c r="B50" s="118"/>
      <c r="C50" s="118"/>
      <c r="D50" s="118"/>
    </row>
    <row r="51" s="102" customFormat="1" ht="13.5" spans="1:11">
      <c r="A51" s="114" t="s">
        <v>641</v>
      </c>
      <c r="B51" s="115">
        <f>SUM(B52:B56)</f>
        <v>1425.57</v>
      </c>
      <c r="C51" s="115">
        <f>SUM(C52:C56)</f>
        <v>4857</v>
      </c>
      <c r="D51" s="113">
        <f t="shared" ref="D51:D56" si="2">C51/B51*100</f>
        <v>340.705822933984</v>
      </c>
      <c r="F51" s="120"/>
      <c r="G51" s="120"/>
      <c r="H51" s="116"/>
      <c r="I51" s="121"/>
      <c r="J51" s="121"/>
      <c r="K51" s="121"/>
    </row>
    <row r="52" ht="16.35" customHeight="1" spans="1:11">
      <c r="A52" s="117" t="s">
        <v>684</v>
      </c>
      <c r="B52" s="118"/>
      <c r="C52" s="118"/>
      <c r="D52" s="118"/>
      <c r="F52" s="119"/>
      <c r="G52" s="119"/>
      <c r="H52" s="119"/>
      <c r="I52" s="119"/>
      <c r="J52" s="119"/>
      <c r="K52" s="119"/>
    </row>
    <row r="53" ht="16.35" customHeight="1" spans="1:4">
      <c r="A53" s="117" t="s">
        <v>685</v>
      </c>
      <c r="B53" s="118"/>
      <c r="C53" s="118"/>
      <c r="D53" s="118"/>
    </row>
    <row r="54" ht="16.35" customHeight="1" spans="1:4">
      <c r="A54" s="117" t="s">
        <v>686</v>
      </c>
      <c r="B54" s="118"/>
      <c r="C54" s="118"/>
      <c r="D54" s="118"/>
    </row>
    <row r="55" ht="16.35" customHeight="1" spans="1:4">
      <c r="A55" s="117" t="s">
        <v>687</v>
      </c>
      <c r="B55" s="118">
        <v>801.45</v>
      </c>
      <c r="C55" s="118">
        <f>4857-C56</f>
        <v>3333</v>
      </c>
      <c r="D55" s="113">
        <f t="shared" si="2"/>
        <v>415.871233389482</v>
      </c>
    </row>
    <row r="56" ht="16.35" customHeight="1" spans="1:4">
      <c r="A56" s="117" t="s">
        <v>688</v>
      </c>
      <c r="B56" s="118">
        <v>624.12</v>
      </c>
      <c r="C56" s="118">
        <v>1524</v>
      </c>
      <c r="D56" s="113">
        <f t="shared" si="2"/>
        <v>244.183810805614</v>
      </c>
    </row>
    <row r="57" s="102" customFormat="1" ht="16.35" customHeight="1" spans="1:4">
      <c r="A57" s="114" t="s">
        <v>642</v>
      </c>
      <c r="B57" s="115"/>
      <c r="C57" s="115"/>
      <c r="D57" s="115"/>
    </row>
    <row r="58" ht="16.35" customHeight="1" spans="1:4">
      <c r="A58" s="117" t="s">
        <v>689</v>
      </c>
      <c r="B58" s="118"/>
      <c r="C58" s="118"/>
      <c r="D58" s="118"/>
    </row>
    <row r="59" ht="16.35" customHeight="1" spans="1:4">
      <c r="A59" s="117" t="s">
        <v>690</v>
      </c>
      <c r="B59" s="118"/>
      <c r="C59" s="118"/>
      <c r="D59" s="118"/>
    </row>
    <row r="60" s="102" customFormat="1" ht="16.35" customHeight="1" spans="1:4">
      <c r="A60" s="114" t="s">
        <v>643</v>
      </c>
      <c r="B60" s="115"/>
      <c r="C60" s="115"/>
      <c r="D60" s="115"/>
    </row>
    <row r="61" ht="16.35" customHeight="1" spans="1:4">
      <c r="A61" s="117" t="s">
        <v>691</v>
      </c>
      <c r="B61" s="118"/>
      <c r="C61" s="118"/>
      <c r="D61" s="118"/>
    </row>
    <row r="62" ht="16.35" customHeight="1" spans="1:4">
      <c r="A62" s="117" t="s">
        <v>692</v>
      </c>
      <c r="B62" s="118"/>
      <c r="C62" s="118"/>
      <c r="D62" s="118"/>
    </row>
    <row r="63" ht="16.35" customHeight="1" spans="1:4">
      <c r="A63" s="117" t="s">
        <v>693</v>
      </c>
      <c r="B63" s="118"/>
      <c r="C63" s="118"/>
      <c r="D63" s="118"/>
    </row>
    <row r="64" ht="16.35" customHeight="1" spans="1:4">
      <c r="A64" s="117" t="s">
        <v>694</v>
      </c>
      <c r="B64" s="118"/>
      <c r="C64" s="118"/>
      <c r="D64" s="118"/>
    </row>
    <row r="65" s="102" customFormat="1" ht="16.35" customHeight="1" spans="1:4">
      <c r="A65" s="114" t="s">
        <v>644</v>
      </c>
      <c r="B65" s="115"/>
      <c r="C65" s="115"/>
      <c r="D65" s="115"/>
    </row>
    <row r="66" ht="16.35" customHeight="1" spans="1:4">
      <c r="A66" s="117" t="s">
        <v>695</v>
      </c>
      <c r="B66" s="118"/>
      <c r="C66" s="118"/>
      <c r="D66" s="118"/>
    </row>
    <row r="67" ht="16.35" customHeight="1" spans="1:4">
      <c r="A67" s="117" t="s">
        <v>696</v>
      </c>
      <c r="B67" s="118"/>
      <c r="C67" s="118"/>
      <c r="D67" s="118"/>
    </row>
    <row r="68" s="102" customFormat="1" ht="16.35" customHeight="1" spans="1:4">
      <c r="A68" s="114" t="s">
        <v>645</v>
      </c>
      <c r="B68" s="115"/>
      <c r="C68" s="115"/>
      <c r="D68" s="115"/>
    </row>
    <row r="69" ht="16.35" customHeight="1" spans="1:4">
      <c r="A69" s="117" t="s">
        <v>697</v>
      </c>
      <c r="B69" s="118"/>
      <c r="C69" s="118"/>
      <c r="D69" s="118"/>
    </row>
    <row r="70" ht="16.35" customHeight="1" spans="1:4">
      <c r="A70" s="117" t="s">
        <v>698</v>
      </c>
      <c r="B70" s="118"/>
      <c r="C70" s="118"/>
      <c r="D70" s="118"/>
    </row>
    <row r="71" ht="16.35" customHeight="1" spans="1:4">
      <c r="A71" s="117" t="s">
        <v>699</v>
      </c>
      <c r="B71" s="118"/>
      <c r="C71" s="118"/>
      <c r="D71" s="118"/>
    </row>
    <row r="72" ht="16.35" customHeight="1" spans="1:4">
      <c r="A72" s="117" t="s">
        <v>700</v>
      </c>
      <c r="B72" s="118"/>
      <c r="C72" s="118"/>
      <c r="D72" s="118"/>
    </row>
    <row r="73" s="102" customFormat="1" ht="16.35" customHeight="1" spans="1:4">
      <c r="A73" s="114" t="s">
        <v>646</v>
      </c>
      <c r="B73" s="115">
        <f>SUM(B74:B75)</f>
        <v>3862.25</v>
      </c>
      <c r="C73" s="115">
        <f>SUM(C74:C75)</f>
        <v>8593</v>
      </c>
      <c r="D73" s="113">
        <f t="shared" ref="D73:D76" si="3">C73/B73*100</f>
        <v>222.486892355492</v>
      </c>
    </row>
    <row r="74" ht="16.35" customHeight="1" spans="1:4">
      <c r="A74" s="117" t="s">
        <v>701</v>
      </c>
      <c r="B74" s="118"/>
      <c r="C74" s="118"/>
      <c r="D74" s="118"/>
    </row>
    <row r="75" ht="16.35" customHeight="1" spans="1:4">
      <c r="A75" s="117" t="s">
        <v>702</v>
      </c>
      <c r="B75" s="118">
        <v>3862.25</v>
      </c>
      <c r="C75" s="118">
        <v>8593</v>
      </c>
      <c r="D75" s="113">
        <f t="shared" si="3"/>
        <v>222.486892355492</v>
      </c>
    </row>
    <row r="76" s="102" customFormat="1" ht="16.35" customHeight="1" spans="1:4">
      <c r="A76" s="114" t="s">
        <v>647</v>
      </c>
      <c r="B76" s="115">
        <f>SUM(B77:B80)</f>
        <v>41562.18</v>
      </c>
      <c r="C76" s="115">
        <f>SUM(C77:C80)</f>
        <v>47119</v>
      </c>
      <c r="D76" s="113">
        <f t="shared" si="3"/>
        <v>113.369895419345</v>
      </c>
    </row>
    <row r="77" ht="16.35" customHeight="1" spans="1:4">
      <c r="A77" s="117" t="s">
        <v>703</v>
      </c>
      <c r="B77" s="118"/>
      <c r="C77" s="118"/>
      <c r="D77" s="118"/>
    </row>
    <row r="78" ht="16.35" customHeight="1" spans="1:4">
      <c r="A78" s="117" t="s">
        <v>704</v>
      </c>
      <c r="B78" s="118"/>
      <c r="C78" s="118"/>
      <c r="D78" s="118"/>
    </row>
    <row r="79" ht="27" spans="1:4">
      <c r="A79" s="117" t="s">
        <v>705</v>
      </c>
      <c r="B79" s="118"/>
      <c r="C79" s="118"/>
      <c r="D79" s="118"/>
    </row>
    <row r="80" ht="17.45" customHeight="1" spans="1:4">
      <c r="A80" s="117" t="s">
        <v>706</v>
      </c>
      <c r="B80" s="118">
        <v>41562.18</v>
      </c>
      <c r="C80" s="118">
        <v>47119</v>
      </c>
      <c r="D80" s="113">
        <f>C80/B80*100</f>
        <v>113.369895419345</v>
      </c>
    </row>
  </sheetData>
  <mergeCells count="1">
    <mergeCell ref="A2:D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5"/>
  <sheetViews>
    <sheetView workbookViewId="0">
      <selection activeCell="K12" sqref="K12"/>
    </sheetView>
  </sheetViews>
  <sheetFormatPr defaultColWidth="9" defaultRowHeight="14.25"/>
  <cols>
    <col min="1" max="1" width="41" style="37" customWidth="1"/>
    <col min="2" max="9" width="12.375" style="37" customWidth="1"/>
    <col min="10" max="10" width="16.625" style="37" customWidth="1"/>
    <col min="11" max="16384" width="9" style="37"/>
  </cols>
  <sheetData>
    <row r="1" spans="1:1">
      <c r="A1" s="38" t="s">
        <v>707</v>
      </c>
    </row>
    <row r="2" ht="29.1" customHeight="1" spans="1:10">
      <c r="A2" s="95" t="s">
        <v>708</v>
      </c>
      <c r="B2" s="95"/>
      <c r="C2" s="95"/>
      <c r="D2" s="95"/>
      <c r="E2" s="95"/>
      <c r="F2" s="95"/>
      <c r="G2" s="95"/>
      <c r="H2" s="95"/>
      <c r="I2" s="95"/>
      <c r="J2" s="95"/>
    </row>
    <row r="3" spans="1:10">
      <c r="A3" s="96"/>
      <c r="B3" s="62"/>
      <c r="C3" s="62"/>
      <c r="D3" s="62"/>
      <c r="E3" s="62"/>
      <c r="F3" s="62"/>
      <c r="G3" s="62"/>
      <c r="H3" s="62"/>
      <c r="J3" s="73" t="s">
        <v>709</v>
      </c>
    </row>
    <row r="4" ht="19.7" customHeight="1" spans="1:10">
      <c r="A4" s="97" t="s">
        <v>710</v>
      </c>
      <c r="B4" s="54" t="s">
        <v>711</v>
      </c>
      <c r="C4" s="54" t="s">
        <v>712</v>
      </c>
      <c r="D4" s="54" t="s">
        <v>712</v>
      </c>
      <c r="E4" s="54" t="s">
        <v>712</v>
      </c>
      <c r="F4" s="54" t="s">
        <v>712</v>
      </c>
      <c r="G4" s="54" t="s">
        <v>713</v>
      </c>
      <c r="H4" s="54" t="s">
        <v>713</v>
      </c>
      <c r="I4" s="54" t="s">
        <v>713</v>
      </c>
      <c r="J4" s="67" t="s">
        <v>714</v>
      </c>
    </row>
    <row r="5" ht="16.7" customHeight="1" spans="1:10">
      <c r="A5" s="98" t="s">
        <v>715</v>
      </c>
      <c r="B5" s="99"/>
      <c r="C5" s="99"/>
      <c r="D5" s="99"/>
      <c r="E5" s="99"/>
      <c r="F5" s="99"/>
      <c r="G5" s="99"/>
      <c r="H5" s="99"/>
      <c r="I5" s="99"/>
      <c r="J5" s="50"/>
    </row>
    <row r="6" ht="16.7" customHeight="1" spans="1:10">
      <c r="A6" s="100" t="s">
        <v>716</v>
      </c>
      <c r="B6" s="99"/>
      <c r="C6" s="99"/>
      <c r="D6" s="99"/>
      <c r="E6" s="99"/>
      <c r="F6" s="99"/>
      <c r="G6" s="99"/>
      <c r="H6" s="99"/>
      <c r="I6" s="99"/>
      <c r="J6" s="50"/>
    </row>
    <row r="7" ht="16.7" customHeight="1" spans="1:10">
      <c r="A7" s="100" t="s">
        <v>717</v>
      </c>
      <c r="B7" s="99"/>
      <c r="C7" s="99"/>
      <c r="D7" s="99"/>
      <c r="E7" s="99"/>
      <c r="F7" s="99"/>
      <c r="G7" s="99"/>
      <c r="H7" s="99"/>
      <c r="I7" s="99"/>
      <c r="J7" s="50"/>
    </row>
    <row r="8" ht="16.7" customHeight="1" spans="1:10">
      <c r="A8" s="100" t="s">
        <v>718</v>
      </c>
      <c r="B8" s="99"/>
      <c r="C8" s="99"/>
      <c r="D8" s="99"/>
      <c r="E8" s="99"/>
      <c r="F8" s="99"/>
      <c r="G8" s="99"/>
      <c r="H8" s="99"/>
      <c r="I8" s="99"/>
      <c r="J8" s="50"/>
    </row>
    <row r="9" ht="16.7" customHeight="1" spans="1:10">
      <c r="A9" s="98" t="s">
        <v>719</v>
      </c>
      <c r="B9" s="99"/>
      <c r="C9" s="99"/>
      <c r="D9" s="99"/>
      <c r="E9" s="99"/>
      <c r="F9" s="99"/>
      <c r="G9" s="99"/>
      <c r="H9" s="99"/>
      <c r="I9" s="99"/>
      <c r="J9" s="50"/>
    </row>
    <row r="10" ht="16.7" customHeight="1" spans="1:10">
      <c r="A10" s="100" t="s">
        <v>720</v>
      </c>
      <c r="B10" s="99"/>
      <c r="C10" s="99"/>
      <c r="D10" s="99"/>
      <c r="E10" s="99"/>
      <c r="F10" s="99"/>
      <c r="G10" s="99"/>
      <c r="H10" s="99"/>
      <c r="I10" s="99"/>
      <c r="J10" s="50"/>
    </row>
    <row r="11" ht="16.7" customHeight="1" spans="1:10">
      <c r="A11" s="100" t="s">
        <v>721</v>
      </c>
      <c r="B11" s="99"/>
      <c r="C11" s="99"/>
      <c r="D11" s="99"/>
      <c r="E11" s="99"/>
      <c r="F11" s="99"/>
      <c r="G11" s="99"/>
      <c r="H11" s="99"/>
      <c r="I11" s="99"/>
      <c r="J11" s="50"/>
    </row>
    <row r="12" ht="16.7" customHeight="1" spans="1:10">
      <c r="A12" s="100" t="s">
        <v>722</v>
      </c>
      <c r="B12" s="99"/>
      <c r="C12" s="99"/>
      <c r="D12" s="99"/>
      <c r="E12" s="99"/>
      <c r="F12" s="99"/>
      <c r="G12" s="99"/>
      <c r="H12" s="99"/>
      <c r="I12" s="99"/>
      <c r="J12" s="50"/>
    </row>
    <row r="13" ht="16.7" customHeight="1" spans="1:10">
      <c r="A13" s="100" t="s">
        <v>723</v>
      </c>
      <c r="B13" s="99"/>
      <c r="C13" s="99"/>
      <c r="D13" s="99"/>
      <c r="E13" s="99"/>
      <c r="F13" s="99"/>
      <c r="G13" s="99"/>
      <c r="H13" s="99"/>
      <c r="I13" s="99"/>
      <c r="J13" s="50"/>
    </row>
    <row r="14" ht="16.7" customHeight="1" spans="1:10">
      <c r="A14" s="100" t="s">
        <v>724</v>
      </c>
      <c r="B14" s="99"/>
      <c r="C14" s="99"/>
      <c r="D14" s="99"/>
      <c r="E14" s="99"/>
      <c r="F14" s="99"/>
      <c r="G14" s="99"/>
      <c r="H14" s="99"/>
      <c r="I14" s="99"/>
      <c r="J14" s="50"/>
    </row>
    <row r="15" ht="16.7" customHeight="1" spans="1:10">
      <c r="A15" s="100" t="s">
        <v>725</v>
      </c>
      <c r="B15" s="99"/>
      <c r="C15" s="99"/>
      <c r="D15" s="99"/>
      <c r="E15" s="99"/>
      <c r="F15" s="99"/>
      <c r="G15" s="99"/>
      <c r="H15" s="99"/>
      <c r="I15" s="99"/>
      <c r="J15" s="50"/>
    </row>
    <row r="16" ht="16.7" customHeight="1" spans="1:10">
      <c r="A16" s="100" t="s">
        <v>726</v>
      </c>
      <c r="B16" s="99"/>
      <c r="C16" s="99"/>
      <c r="D16" s="99"/>
      <c r="E16" s="99"/>
      <c r="F16" s="99"/>
      <c r="G16" s="99"/>
      <c r="H16" s="99"/>
      <c r="I16" s="99"/>
      <c r="J16" s="50"/>
    </row>
    <row r="17" ht="16.7" customHeight="1" spans="1:10">
      <c r="A17" s="100" t="s">
        <v>727</v>
      </c>
      <c r="B17" s="99"/>
      <c r="C17" s="99"/>
      <c r="D17" s="99"/>
      <c r="E17" s="99"/>
      <c r="F17" s="99"/>
      <c r="G17" s="99"/>
      <c r="H17" s="99"/>
      <c r="I17" s="99"/>
      <c r="J17" s="50"/>
    </row>
    <row r="18" ht="16.7" customHeight="1" spans="1:10">
      <c r="A18" s="100" t="s">
        <v>728</v>
      </c>
      <c r="B18" s="99"/>
      <c r="C18" s="99"/>
      <c r="D18" s="99"/>
      <c r="E18" s="99"/>
      <c r="F18" s="99"/>
      <c r="G18" s="99"/>
      <c r="H18" s="99"/>
      <c r="I18" s="99"/>
      <c r="J18" s="50"/>
    </row>
    <row r="19" ht="16.7" customHeight="1" spans="1:10">
      <c r="A19" s="100" t="s">
        <v>729</v>
      </c>
      <c r="B19" s="99"/>
      <c r="C19" s="99"/>
      <c r="D19" s="99"/>
      <c r="E19" s="99"/>
      <c r="F19" s="99"/>
      <c r="G19" s="99"/>
      <c r="H19" s="99"/>
      <c r="I19" s="99"/>
      <c r="J19" s="50"/>
    </row>
    <row r="20" ht="16.7" customHeight="1" spans="1:10">
      <c r="A20" s="100" t="s">
        <v>730</v>
      </c>
      <c r="B20" s="99"/>
      <c r="C20" s="99"/>
      <c r="D20" s="99"/>
      <c r="E20" s="99"/>
      <c r="F20" s="99"/>
      <c r="G20" s="99"/>
      <c r="H20" s="99"/>
      <c r="I20" s="99"/>
      <c r="J20" s="50"/>
    </row>
    <row r="21" ht="16.7" customHeight="1" spans="1:10">
      <c r="A21" s="100" t="s">
        <v>731</v>
      </c>
      <c r="B21" s="99"/>
      <c r="C21" s="99"/>
      <c r="D21" s="99"/>
      <c r="E21" s="99"/>
      <c r="F21" s="99"/>
      <c r="G21" s="99"/>
      <c r="H21" s="99"/>
      <c r="I21" s="99"/>
      <c r="J21" s="50"/>
    </row>
    <row r="22" ht="16.7" customHeight="1" spans="1:10">
      <c r="A22" s="100" t="s">
        <v>732</v>
      </c>
      <c r="B22" s="99"/>
      <c r="C22" s="99"/>
      <c r="D22" s="99"/>
      <c r="E22" s="99"/>
      <c r="F22" s="99"/>
      <c r="G22" s="99"/>
      <c r="H22" s="99"/>
      <c r="I22" s="99"/>
      <c r="J22" s="50"/>
    </row>
    <row r="23" ht="16.7" customHeight="1" spans="1:10">
      <c r="A23" s="100" t="s">
        <v>733</v>
      </c>
      <c r="B23" s="99"/>
      <c r="C23" s="99"/>
      <c r="D23" s="99"/>
      <c r="E23" s="99"/>
      <c r="F23" s="99"/>
      <c r="G23" s="99"/>
      <c r="H23" s="99"/>
      <c r="I23" s="99"/>
      <c r="J23" s="50"/>
    </row>
    <row r="24" ht="16.7" customHeight="1" spans="1:10">
      <c r="A24" s="100" t="s">
        <v>734</v>
      </c>
      <c r="B24" s="99"/>
      <c r="C24" s="99"/>
      <c r="D24" s="99"/>
      <c r="E24" s="99"/>
      <c r="F24" s="99"/>
      <c r="G24" s="99"/>
      <c r="H24" s="99"/>
      <c r="I24" s="99"/>
      <c r="J24" s="50"/>
    </row>
    <row r="25" ht="16.7" customHeight="1" spans="1:10">
      <c r="A25" s="100" t="s">
        <v>735</v>
      </c>
      <c r="B25" s="99"/>
      <c r="C25" s="99"/>
      <c r="D25" s="99"/>
      <c r="E25" s="99"/>
      <c r="F25" s="99"/>
      <c r="G25" s="99"/>
      <c r="H25" s="99"/>
      <c r="I25" s="99"/>
      <c r="J25" s="50"/>
    </row>
    <row r="26" ht="16.7" customHeight="1" spans="1:10">
      <c r="A26" s="98" t="s">
        <v>736</v>
      </c>
      <c r="B26" s="99"/>
      <c r="C26" s="99"/>
      <c r="D26" s="99"/>
      <c r="E26" s="99"/>
      <c r="F26" s="99"/>
      <c r="G26" s="99"/>
      <c r="H26" s="99"/>
      <c r="I26" s="99"/>
      <c r="J26" s="50"/>
    </row>
    <row r="27" ht="16.7" customHeight="1" spans="1:10">
      <c r="A27" s="100" t="s">
        <v>737</v>
      </c>
      <c r="B27" s="99"/>
      <c r="C27" s="99"/>
      <c r="D27" s="99"/>
      <c r="E27" s="99"/>
      <c r="F27" s="99"/>
      <c r="G27" s="99"/>
      <c r="H27" s="99"/>
      <c r="I27" s="99"/>
      <c r="J27" s="50"/>
    </row>
    <row r="28" ht="16.7" customHeight="1" spans="1:10">
      <c r="A28" s="100" t="s">
        <v>738</v>
      </c>
      <c r="B28" s="99"/>
      <c r="C28" s="99"/>
      <c r="D28" s="99"/>
      <c r="E28" s="99"/>
      <c r="F28" s="99"/>
      <c r="G28" s="99"/>
      <c r="H28" s="99"/>
      <c r="I28" s="99"/>
      <c r="J28" s="50"/>
    </row>
    <row r="29" ht="16.7" customHeight="1" spans="1:10">
      <c r="A29" s="100" t="s">
        <v>739</v>
      </c>
      <c r="B29" s="99"/>
      <c r="C29" s="99"/>
      <c r="D29" s="99"/>
      <c r="E29" s="99"/>
      <c r="F29" s="99"/>
      <c r="G29" s="99"/>
      <c r="H29" s="99"/>
      <c r="I29" s="99"/>
      <c r="J29" s="50"/>
    </row>
    <row r="30" ht="16.7" customHeight="1" spans="1:10">
      <c r="A30" s="100" t="s">
        <v>738</v>
      </c>
      <c r="B30" s="99"/>
      <c r="C30" s="99"/>
      <c r="D30" s="99"/>
      <c r="E30" s="99"/>
      <c r="F30" s="99"/>
      <c r="G30" s="99"/>
      <c r="H30" s="99"/>
      <c r="I30" s="99"/>
      <c r="J30" s="50"/>
    </row>
    <row r="31" ht="16.7" customHeight="1" spans="1:10">
      <c r="A31" s="100" t="s">
        <v>740</v>
      </c>
      <c r="B31" s="99"/>
      <c r="C31" s="99"/>
      <c r="D31" s="99"/>
      <c r="E31" s="99"/>
      <c r="F31" s="99"/>
      <c r="G31" s="99"/>
      <c r="H31" s="99"/>
      <c r="I31" s="99"/>
      <c r="J31" s="50"/>
    </row>
    <row r="32" ht="16.7" customHeight="1" spans="1:10">
      <c r="A32" s="100" t="s">
        <v>738</v>
      </c>
      <c r="B32" s="99"/>
      <c r="C32" s="99"/>
      <c r="D32" s="99"/>
      <c r="E32" s="99"/>
      <c r="F32" s="99"/>
      <c r="G32" s="99"/>
      <c r="H32" s="99"/>
      <c r="I32" s="99"/>
      <c r="J32" s="50"/>
    </row>
    <row r="33" ht="16.7" customHeight="1" spans="1:10">
      <c r="A33" s="100" t="s">
        <v>741</v>
      </c>
      <c r="B33" s="99"/>
      <c r="C33" s="99"/>
      <c r="D33" s="99"/>
      <c r="E33" s="99"/>
      <c r="F33" s="99"/>
      <c r="G33" s="99"/>
      <c r="H33" s="99"/>
      <c r="I33" s="99"/>
      <c r="J33" s="50"/>
    </row>
    <row r="34" ht="16.7" customHeight="1" spans="1:10">
      <c r="A34" s="100" t="s">
        <v>738</v>
      </c>
      <c r="B34" s="99"/>
      <c r="C34" s="99"/>
      <c r="D34" s="99"/>
      <c r="E34" s="99"/>
      <c r="F34" s="99"/>
      <c r="G34" s="99"/>
      <c r="H34" s="99"/>
      <c r="I34" s="99"/>
      <c r="J34" s="50"/>
    </row>
    <row r="35" ht="16.7" customHeight="1" spans="1:10">
      <c r="A35" s="100" t="s">
        <v>742</v>
      </c>
      <c r="B35" s="99"/>
      <c r="C35" s="99"/>
      <c r="D35" s="99"/>
      <c r="E35" s="99"/>
      <c r="F35" s="99"/>
      <c r="G35" s="99"/>
      <c r="H35" s="99"/>
      <c r="I35" s="99"/>
      <c r="J35" s="50"/>
    </row>
    <row r="36" ht="16.7" customHeight="1" spans="1:10">
      <c r="A36" s="100" t="s">
        <v>738</v>
      </c>
      <c r="B36" s="99"/>
      <c r="C36" s="99"/>
      <c r="D36" s="99"/>
      <c r="E36" s="99"/>
      <c r="F36" s="99"/>
      <c r="G36" s="99"/>
      <c r="H36" s="99"/>
      <c r="I36" s="99"/>
      <c r="J36" s="50"/>
    </row>
    <row r="37" ht="16.7" customHeight="1" spans="1:10">
      <c r="A37" s="100" t="s">
        <v>743</v>
      </c>
      <c r="B37" s="99"/>
      <c r="C37" s="99"/>
      <c r="D37" s="99"/>
      <c r="E37" s="99"/>
      <c r="F37" s="99"/>
      <c r="G37" s="99"/>
      <c r="H37" s="99"/>
      <c r="I37" s="99"/>
      <c r="J37" s="50"/>
    </row>
    <row r="38" ht="16.7" customHeight="1" spans="1:10">
      <c r="A38" s="100" t="s">
        <v>738</v>
      </c>
      <c r="B38" s="99"/>
      <c r="C38" s="99"/>
      <c r="D38" s="99"/>
      <c r="E38" s="99"/>
      <c r="F38" s="99"/>
      <c r="G38" s="99"/>
      <c r="H38" s="99"/>
      <c r="I38" s="99"/>
      <c r="J38" s="50"/>
    </row>
    <row r="39" ht="16.7" customHeight="1" spans="1:10">
      <c r="A39" s="100" t="s">
        <v>744</v>
      </c>
      <c r="B39" s="99"/>
      <c r="C39" s="99"/>
      <c r="D39" s="99"/>
      <c r="E39" s="99"/>
      <c r="F39" s="99"/>
      <c r="G39" s="99"/>
      <c r="H39" s="99"/>
      <c r="I39" s="99"/>
      <c r="J39" s="50"/>
    </row>
    <row r="40" ht="16.7" customHeight="1" spans="1:10">
      <c r="A40" s="100" t="s">
        <v>738</v>
      </c>
      <c r="B40" s="99"/>
      <c r="C40" s="99"/>
      <c r="D40" s="99"/>
      <c r="E40" s="99"/>
      <c r="F40" s="99"/>
      <c r="G40" s="99"/>
      <c r="H40" s="99"/>
      <c r="I40" s="99"/>
      <c r="J40" s="50"/>
    </row>
    <row r="41" ht="16.7" customHeight="1" spans="1:10">
      <c r="A41" s="100" t="s">
        <v>745</v>
      </c>
      <c r="B41" s="99"/>
      <c r="C41" s="99"/>
      <c r="D41" s="99"/>
      <c r="E41" s="99"/>
      <c r="F41" s="99"/>
      <c r="G41" s="99"/>
      <c r="H41" s="99"/>
      <c r="I41" s="99"/>
      <c r="J41" s="50"/>
    </row>
    <row r="42" ht="16.7" customHeight="1" spans="1:10">
      <c r="A42" s="100" t="s">
        <v>738</v>
      </c>
      <c r="B42" s="99"/>
      <c r="C42" s="99"/>
      <c r="D42" s="99"/>
      <c r="E42" s="99"/>
      <c r="F42" s="99"/>
      <c r="G42" s="99"/>
      <c r="H42" s="99"/>
      <c r="I42" s="99"/>
      <c r="J42" s="50"/>
    </row>
    <row r="43" ht="16.7" customHeight="1" spans="1:10">
      <c r="A43" s="100" t="s">
        <v>746</v>
      </c>
      <c r="B43" s="99"/>
      <c r="C43" s="99"/>
      <c r="D43" s="99"/>
      <c r="E43" s="99"/>
      <c r="F43" s="99"/>
      <c r="G43" s="99"/>
      <c r="H43" s="99"/>
      <c r="I43" s="99"/>
      <c r="J43" s="50"/>
    </row>
    <row r="44" ht="16.7" customHeight="1" spans="1:10">
      <c r="A44" s="100" t="s">
        <v>738</v>
      </c>
      <c r="B44" s="99"/>
      <c r="C44" s="99"/>
      <c r="D44" s="99"/>
      <c r="E44" s="99"/>
      <c r="F44" s="99"/>
      <c r="G44" s="99"/>
      <c r="H44" s="99"/>
      <c r="I44" s="99"/>
      <c r="J44" s="50"/>
    </row>
    <row r="45" ht="16.7" customHeight="1" spans="1:10">
      <c r="A45" s="100" t="s">
        <v>747</v>
      </c>
      <c r="B45" s="99"/>
      <c r="C45" s="99"/>
      <c r="D45" s="99"/>
      <c r="E45" s="99"/>
      <c r="F45" s="99"/>
      <c r="G45" s="99"/>
      <c r="H45" s="99"/>
      <c r="I45" s="99"/>
      <c r="J45" s="50"/>
    </row>
    <row r="46" ht="16.7" customHeight="1" spans="1:10">
      <c r="A46" s="100" t="s">
        <v>738</v>
      </c>
      <c r="B46" s="99"/>
      <c r="C46" s="99"/>
      <c r="D46" s="99"/>
      <c r="E46" s="99"/>
      <c r="F46" s="99"/>
      <c r="G46" s="99"/>
      <c r="H46" s="99"/>
      <c r="I46" s="99"/>
      <c r="J46" s="50"/>
    </row>
    <row r="47" ht="16.7" customHeight="1" spans="1:10">
      <c r="A47" s="100" t="s">
        <v>748</v>
      </c>
      <c r="B47" s="99"/>
      <c r="C47" s="99"/>
      <c r="D47" s="99"/>
      <c r="E47" s="99"/>
      <c r="F47" s="99"/>
      <c r="G47" s="99"/>
      <c r="H47" s="99"/>
      <c r="I47" s="99"/>
      <c r="J47" s="50"/>
    </row>
    <row r="48" ht="16.7" customHeight="1" spans="1:10">
      <c r="A48" s="100" t="s">
        <v>738</v>
      </c>
      <c r="B48" s="99"/>
      <c r="C48" s="99"/>
      <c r="D48" s="99"/>
      <c r="E48" s="99"/>
      <c r="F48" s="99"/>
      <c r="G48" s="99"/>
      <c r="H48" s="99"/>
      <c r="I48" s="99"/>
      <c r="J48" s="50"/>
    </row>
    <row r="49" ht="16.7" customHeight="1" spans="1:10">
      <c r="A49" s="100" t="s">
        <v>749</v>
      </c>
      <c r="B49" s="99"/>
      <c r="C49" s="99"/>
      <c r="D49" s="99"/>
      <c r="E49" s="99"/>
      <c r="F49" s="99"/>
      <c r="G49" s="99"/>
      <c r="H49" s="99"/>
      <c r="I49" s="99"/>
      <c r="J49" s="50"/>
    </row>
    <row r="50" ht="16.7" customHeight="1" spans="1:10">
      <c r="A50" s="100" t="s">
        <v>738</v>
      </c>
      <c r="B50" s="99"/>
      <c r="C50" s="99"/>
      <c r="D50" s="99"/>
      <c r="E50" s="99"/>
      <c r="F50" s="99"/>
      <c r="G50" s="99"/>
      <c r="H50" s="99"/>
      <c r="I50" s="99"/>
      <c r="J50" s="50"/>
    </row>
    <row r="51" ht="16.7" customHeight="1" spans="1:10">
      <c r="A51" s="100" t="s">
        <v>750</v>
      </c>
      <c r="B51" s="99"/>
      <c r="C51" s="99"/>
      <c r="D51" s="99"/>
      <c r="E51" s="99"/>
      <c r="F51" s="99"/>
      <c r="G51" s="99"/>
      <c r="H51" s="99"/>
      <c r="I51" s="99"/>
      <c r="J51" s="50"/>
    </row>
    <row r="52" ht="16.7" customHeight="1" spans="1:10">
      <c r="A52" s="100" t="s">
        <v>738</v>
      </c>
      <c r="B52" s="99"/>
      <c r="C52" s="99"/>
      <c r="D52" s="99"/>
      <c r="E52" s="99"/>
      <c r="F52" s="99"/>
      <c r="G52" s="99"/>
      <c r="H52" s="99"/>
      <c r="I52" s="99"/>
      <c r="J52" s="50"/>
    </row>
    <row r="53" ht="16.7" customHeight="1" spans="1:10">
      <c r="A53" s="100" t="s">
        <v>751</v>
      </c>
      <c r="B53" s="99"/>
      <c r="C53" s="99"/>
      <c r="D53" s="99"/>
      <c r="E53" s="99"/>
      <c r="F53" s="99"/>
      <c r="G53" s="99"/>
      <c r="H53" s="99"/>
      <c r="I53" s="99"/>
      <c r="J53" s="50"/>
    </row>
    <row r="54" ht="16.7" customHeight="1" spans="1:10">
      <c r="A54" s="100" t="s">
        <v>738</v>
      </c>
      <c r="B54" s="99"/>
      <c r="C54" s="99"/>
      <c r="D54" s="99"/>
      <c r="E54" s="99"/>
      <c r="F54" s="99"/>
      <c r="G54" s="99"/>
      <c r="H54" s="99"/>
      <c r="I54" s="99"/>
      <c r="J54" s="50"/>
    </row>
    <row r="55" ht="16.7" customHeight="1" spans="1:10">
      <c r="A55" s="100" t="s">
        <v>752</v>
      </c>
      <c r="B55" s="99"/>
      <c r="C55" s="99"/>
      <c r="D55" s="99"/>
      <c r="E55" s="99"/>
      <c r="F55" s="99"/>
      <c r="G55" s="99"/>
      <c r="H55" s="99"/>
      <c r="I55" s="99"/>
      <c r="J55" s="50"/>
    </row>
    <row r="56" ht="16.7" customHeight="1" spans="1:10">
      <c r="A56" s="100" t="s">
        <v>738</v>
      </c>
      <c r="B56" s="99"/>
      <c r="C56" s="99"/>
      <c r="D56" s="99"/>
      <c r="E56" s="99"/>
      <c r="F56" s="99"/>
      <c r="G56" s="99"/>
      <c r="H56" s="99"/>
      <c r="I56" s="99"/>
      <c r="J56" s="50"/>
    </row>
    <row r="57" ht="16.7" customHeight="1" spans="1:10">
      <c r="A57" s="100" t="s">
        <v>753</v>
      </c>
      <c r="B57" s="99"/>
      <c r="C57" s="99"/>
      <c r="D57" s="99"/>
      <c r="E57" s="99"/>
      <c r="F57" s="99"/>
      <c r="G57" s="99"/>
      <c r="H57" s="99"/>
      <c r="I57" s="99"/>
      <c r="J57" s="50"/>
    </row>
    <row r="58" ht="16.7" customHeight="1" spans="1:10">
      <c r="A58" s="100" t="s">
        <v>738</v>
      </c>
      <c r="B58" s="99"/>
      <c r="C58" s="99"/>
      <c r="D58" s="99"/>
      <c r="E58" s="99"/>
      <c r="F58" s="99"/>
      <c r="G58" s="99"/>
      <c r="H58" s="99"/>
      <c r="I58" s="99"/>
      <c r="J58" s="50"/>
    </row>
    <row r="59" ht="16.7" customHeight="1" spans="1:10">
      <c r="A59" s="100" t="s">
        <v>754</v>
      </c>
      <c r="B59" s="99"/>
      <c r="C59" s="99"/>
      <c r="D59" s="99"/>
      <c r="E59" s="99"/>
      <c r="F59" s="99"/>
      <c r="G59" s="99"/>
      <c r="H59" s="99"/>
      <c r="I59" s="99"/>
      <c r="J59" s="50"/>
    </row>
    <row r="60" ht="16.7" customHeight="1" spans="1:10">
      <c r="A60" s="100" t="s">
        <v>738</v>
      </c>
      <c r="B60" s="99"/>
      <c r="C60" s="99"/>
      <c r="D60" s="99"/>
      <c r="E60" s="99"/>
      <c r="F60" s="99"/>
      <c r="G60" s="99"/>
      <c r="H60" s="99"/>
      <c r="I60" s="99"/>
      <c r="J60" s="50"/>
    </row>
    <row r="61" ht="16.7" customHeight="1" spans="1:10">
      <c r="A61" s="100" t="s">
        <v>755</v>
      </c>
      <c r="B61" s="99"/>
      <c r="C61" s="99"/>
      <c r="D61" s="99"/>
      <c r="E61" s="99"/>
      <c r="F61" s="99"/>
      <c r="G61" s="99"/>
      <c r="H61" s="99"/>
      <c r="I61" s="99"/>
      <c r="J61" s="50"/>
    </row>
    <row r="62" ht="16.7" customHeight="1" spans="1:10">
      <c r="A62" s="100" t="s">
        <v>738</v>
      </c>
      <c r="B62" s="99"/>
      <c r="C62" s="99"/>
      <c r="D62" s="99"/>
      <c r="E62" s="99"/>
      <c r="F62" s="99"/>
      <c r="G62" s="99"/>
      <c r="H62" s="99"/>
      <c r="I62" s="99"/>
      <c r="J62" s="50"/>
    </row>
    <row r="63" ht="16.7" customHeight="1" spans="1:10">
      <c r="A63" s="100" t="s">
        <v>756</v>
      </c>
      <c r="B63" s="99"/>
      <c r="C63" s="99"/>
      <c r="D63" s="99"/>
      <c r="E63" s="99"/>
      <c r="F63" s="99"/>
      <c r="G63" s="99"/>
      <c r="H63" s="99"/>
      <c r="I63" s="99"/>
      <c r="J63" s="50"/>
    </row>
    <row r="64" ht="22.9" customHeight="1" spans="1:10">
      <c r="A64" s="50" t="s">
        <v>757</v>
      </c>
      <c r="B64" s="50"/>
      <c r="C64" s="50"/>
      <c r="D64" s="50"/>
      <c r="E64" s="50"/>
      <c r="F64" s="50"/>
      <c r="G64" s="50"/>
      <c r="H64" s="50"/>
      <c r="I64" s="50"/>
      <c r="J64" s="50"/>
    </row>
    <row r="65" ht="27" customHeight="1" spans="1:10">
      <c r="A65" s="101" t="s">
        <v>758</v>
      </c>
      <c r="B65" s="101"/>
      <c r="C65" s="101"/>
      <c r="D65" s="101"/>
      <c r="E65" s="101"/>
      <c r="F65" s="101"/>
      <c r="G65" s="101"/>
      <c r="H65" s="101"/>
      <c r="I65" s="101"/>
      <c r="J65" s="101"/>
    </row>
  </sheetData>
  <mergeCells count="2">
    <mergeCell ref="A2:J2"/>
    <mergeCell ref="A65:J65"/>
  </mergeCell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&amp;C附表1-7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J6" sqref="J6"/>
    </sheetView>
  </sheetViews>
  <sheetFormatPr defaultColWidth="8.625" defaultRowHeight="14.25" outlineLevelCol="5"/>
  <cols>
    <col min="1" max="1" width="43.125" customWidth="1"/>
    <col min="2" max="2" width="13" customWidth="1"/>
    <col min="3" max="3" width="13.5" customWidth="1"/>
    <col min="4" max="4" width="16" customWidth="1"/>
  </cols>
  <sheetData>
    <row r="1" ht="22.35" customHeight="1" spans="1:4">
      <c r="A1" s="79" t="s">
        <v>759</v>
      </c>
      <c r="B1" s="80"/>
      <c r="C1" s="80"/>
      <c r="D1" s="80"/>
    </row>
    <row r="2" ht="20.25" spans="1:4">
      <c r="A2" s="81" t="s">
        <v>760</v>
      </c>
      <c r="B2" s="81"/>
      <c r="C2" s="81"/>
      <c r="D2" s="81"/>
    </row>
    <row r="3" spans="1:4">
      <c r="A3" s="82" t="s">
        <v>108</v>
      </c>
      <c r="B3" s="82"/>
      <c r="C3" s="82"/>
      <c r="D3" s="82"/>
    </row>
    <row r="4" ht="48" customHeight="1" spans="1:4">
      <c r="A4" s="83" t="s">
        <v>710</v>
      </c>
      <c r="B4" s="74" t="s">
        <v>110</v>
      </c>
      <c r="C4" s="84" t="s">
        <v>761</v>
      </c>
      <c r="D4" s="84" t="s">
        <v>762</v>
      </c>
    </row>
    <row r="5" ht="24.6" customHeight="1" spans="1:4">
      <c r="A5" s="85" t="s">
        <v>763</v>
      </c>
      <c r="B5" s="86">
        <f>SUM(B6,B7,B8)</f>
        <v>1104.3</v>
      </c>
      <c r="C5" s="86">
        <f>SUM(C6,C7,C8)</f>
        <v>1148.38</v>
      </c>
      <c r="D5" s="87">
        <f t="shared" ref="D5:D10" si="0">B5/C5</f>
        <v>0.961615493129452</v>
      </c>
    </row>
    <row r="6" ht="32.45" customHeight="1" spans="1:4">
      <c r="A6" s="88" t="s">
        <v>764</v>
      </c>
      <c r="B6" s="86">
        <v>7</v>
      </c>
      <c r="C6" s="86">
        <v>7</v>
      </c>
      <c r="D6" s="87">
        <f t="shared" si="0"/>
        <v>1</v>
      </c>
    </row>
    <row r="7" ht="32.45" customHeight="1" spans="1:4">
      <c r="A7" s="88" t="s">
        <v>765</v>
      </c>
      <c r="B7" s="86">
        <v>600.83</v>
      </c>
      <c r="C7" s="86">
        <v>608.16</v>
      </c>
      <c r="D7" s="87">
        <f t="shared" si="0"/>
        <v>0.987947250723494</v>
      </c>
    </row>
    <row r="8" ht="32.45" customHeight="1" spans="1:4">
      <c r="A8" s="88" t="s">
        <v>766</v>
      </c>
      <c r="B8" s="86">
        <v>496.47</v>
      </c>
      <c r="C8" s="86">
        <v>533.22</v>
      </c>
      <c r="D8" s="87">
        <f t="shared" si="0"/>
        <v>0.931079104309666</v>
      </c>
    </row>
    <row r="9" ht="32.45" customHeight="1" spans="1:6">
      <c r="A9" s="89" t="s">
        <v>767</v>
      </c>
      <c r="B9" s="86">
        <v>478.57</v>
      </c>
      <c r="C9" s="86">
        <v>533.22</v>
      </c>
      <c r="D9" s="87">
        <f t="shared" si="0"/>
        <v>0.897509470762537</v>
      </c>
      <c r="F9" s="90"/>
    </row>
    <row r="10" ht="32.45" customHeight="1" spans="1:4">
      <c r="A10" s="89" t="s">
        <v>768</v>
      </c>
      <c r="B10" s="86">
        <v>17.9</v>
      </c>
      <c r="C10" s="86">
        <v>0.5</v>
      </c>
      <c r="D10" s="87">
        <f t="shared" si="0"/>
        <v>35.8</v>
      </c>
    </row>
    <row r="12" ht="15.6" customHeight="1" spans="1:1">
      <c r="A12" s="91" t="s">
        <v>769</v>
      </c>
    </row>
    <row r="13" ht="86" customHeight="1" spans="1:4">
      <c r="A13" s="92" t="s">
        <v>770</v>
      </c>
      <c r="B13" s="92"/>
      <c r="C13" s="92"/>
      <c r="D13" s="92"/>
    </row>
    <row r="14" ht="81.6" customHeight="1" spans="1:4">
      <c r="A14" s="92" t="s">
        <v>771</v>
      </c>
      <c r="B14" s="92"/>
      <c r="C14" s="92"/>
      <c r="D14" s="92"/>
    </row>
    <row r="15" spans="1:4">
      <c r="A15" s="93"/>
      <c r="B15" s="93"/>
      <c r="C15" s="93"/>
      <c r="D15" s="93"/>
    </row>
    <row r="16" spans="1:4">
      <c r="A16" s="94"/>
      <c r="B16" s="94"/>
      <c r="C16" s="94"/>
      <c r="D16" s="94"/>
    </row>
    <row r="17" spans="1:4">
      <c r="A17" s="94"/>
      <c r="B17" s="94"/>
      <c r="C17" s="94"/>
      <c r="D17" s="94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workbookViewId="0">
      <selection activeCell="J10" sqref="J10"/>
    </sheetView>
  </sheetViews>
  <sheetFormatPr defaultColWidth="9" defaultRowHeight="14.25" outlineLevelCol="5"/>
  <cols>
    <col min="1" max="1" width="41.625" style="37" customWidth="1"/>
    <col min="2" max="2" width="14.625" style="37" customWidth="1"/>
    <col min="3" max="3" width="11.5" style="37" customWidth="1"/>
    <col min="4" max="4" width="15.625" style="37" customWidth="1"/>
    <col min="5" max="16384" width="9" style="37"/>
  </cols>
  <sheetData>
    <row r="1" ht="22.15" customHeight="1" spans="1:1">
      <c r="A1" s="38" t="s">
        <v>772</v>
      </c>
    </row>
    <row r="2" ht="27" customHeight="1" spans="1:4">
      <c r="A2" s="39" t="s">
        <v>773</v>
      </c>
      <c r="B2" s="39"/>
      <c r="C2" s="39"/>
      <c r="D2" s="39"/>
    </row>
    <row r="3" spans="1:4">
      <c r="A3" s="40"/>
      <c r="B3" s="41"/>
      <c r="C3" s="41"/>
      <c r="D3" s="73" t="s">
        <v>709</v>
      </c>
    </row>
    <row r="4" ht="40.5" spans="1:4">
      <c r="A4" s="54" t="s">
        <v>774</v>
      </c>
      <c r="B4" s="74" t="s">
        <v>110</v>
      </c>
      <c r="C4" s="12" t="s">
        <v>200</v>
      </c>
      <c r="D4" s="12" t="s">
        <v>201</v>
      </c>
    </row>
    <row r="5" ht="17.45" customHeight="1" spans="1:4">
      <c r="A5" s="75" t="s">
        <v>775</v>
      </c>
      <c r="B5" s="59"/>
      <c r="C5" s="59"/>
      <c r="D5" s="76"/>
    </row>
    <row r="6" ht="17.45" customHeight="1" spans="1:4">
      <c r="A6" s="75" t="s">
        <v>776</v>
      </c>
      <c r="B6" s="59"/>
      <c r="C6" s="59"/>
      <c r="D6" s="76"/>
    </row>
    <row r="7" ht="17.45" customHeight="1" spans="1:4">
      <c r="A7" s="75" t="s">
        <v>777</v>
      </c>
      <c r="B7" s="59"/>
      <c r="C7" s="59"/>
      <c r="D7" s="76"/>
    </row>
    <row r="8" ht="17.45" customHeight="1" spans="1:6">
      <c r="A8" s="75" t="s">
        <v>778</v>
      </c>
      <c r="B8" s="59"/>
      <c r="C8" s="59"/>
      <c r="D8" s="76"/>
      <c r="F8" s="71"/>
    </row>
    <row r="9" ht="17.45" customHeight="1" spans="1:4">
      <c r="A9" s="75" t="s">
        <v>779</v>
      </c>
      <c r="B9" s="59"/>
      <c r="C9" s="59"/>
      <c r="D9" s="46"/>
    </row>
    <row r="10" ht="17.45" customHeight="1" spans="1:4">
      <c r="A10" s="75" t="s">
        <v>780</v>
      </c>
      <c r="B10" s="59">
        <v>6500</v>
      </c>
      <c r="C10" s="59">
        <v>13500</v>
      </c>
      <c r="D10" s="72">
        <f>B10/C10</f>
        <v>0.481481481481481</v>
      </c>
    </row>
    <row r="11" ht="17.45" customHeight="1" spans="1:4">
      <c r="A11" s="75" t="s">
        <v>781</v>
      </c>
      <c r="B11" s="59"/>
      <c r="C11" s="59"/>
      <c r="D11" s="72"/>
    </row>
    <row r="12" ht="17.45" customHeight="1" spans="1:4">
      <c r="A12" s="75" t="s">
        <v>782</v>
      </c>
      <c r="B12" s="59">
        <v>100</v>
      </c>
      <c r="C12" s="59">
        <v>102</v>
      </c>
      <c r="D12" s="72">
        <f t="shared" ref="D11:D27" si="0">B12/C12</f>
        <v>0.980392156862745</v>
      </c>
    </row>
    <row r="13" ht="17.45" customHeight="1" spans="1:4">
      <c r="A13" s="75" t="s">
        <v>783</v>
      </c>
      <c r="B13" s="59"/>
      <c r="C13" s="59"/>
      <c r="D13" s="72"/>
    </row>
    <row r="14" ht="17.45" customHeight="1" spans="1:4">
      <c r="A14" s="75" t="s">
        <v>784</v>
      </c>
      <c r="B14" s="59"/>
      <c r="C14" s="59"/>
      <c r="D14" s="72"/>
    </row>
    <row r="15" ht="17.45" customHeight="1" spans="1:4">
      <c r="A15" s="75" t="s">
        <v>785</v>
      </c>
      <c r="B15" s="59"/>
      <c r="C15" s="59"/>
      <c r="D15" s="72"/>
    </row>
    <row r="16" ht="17.45" customHeight="1" spans="1:4">
      <c r="A16" s="75" t="s">
        <v>786</v>
      </c>
      <c r="B16" s="59"/>
      <c r="C16" s="59"/>
      <c r="D16" s="72"/>
    </row>
    <row r="17" ht="17.45" customHeight="1" spans="1:4">
      <c r="A17" s="75" t="s">
        <v>787</v>
      </c>
      <c r="B17" s="59"/>
      <c r="C17" s="59"/>
      <c r="D17" s="72"/>
    </row>
    <row r="18" ht="17.45" customHeight="1" spans="1:4">
      <c r="A18" s="75" t="s">
        <v>788</v>
      </c>
      <c r="B18" s="59">
        <v>230</v>
      </c>
      <c r="C18" s="59">
        <v>320</v>
      </c>
      <c r="D18" s="72">
        <f t="shared" si="0"/>
        <v>0.71875</v>
      </c>
    </row>
    <row r="19" ht="17.45" customHeight="1" spans="1:4">
      <c r="A19" s="54" t="s">
        <v>789</v>
      </c>
      <c r="B19" s="77">
        <f>SUM(B5:B18)</f>
        <v>6830</v>
      </c>
      <c r="C19" s="77">
        <f>SUM(C5:C18)</f>
        <v>13922</v>
      </c>
      <c r="D19" s="72">
        <f t="shared" si="0"/>
        <v>0.490590432409137</v>
      </c>
    </row>
    <row r="20" ht="17.45" customHeight="1" spans="1:4">
      <c r="A20" s="45" t="s">
        <v>790</v>
      </c>
      <c r="B20" s="77"/>
      <c r="C20" s="77"/>
      <c r="D20" s="72"/>
    </row>
    <row r="21" ht="17.45" customHeight="1" spans="1:4">
      <c r="A21" s="45" t="s">
        <v>791</v>
      </c>
      <c r="B21" s="77">
        <f>SUM(B22:B26)</f>
        <v>4176</v>
      </c>
      <c r="C21" s="77">
        <f>SUM(C22:C26)</f>
        <v>1269</v>
      </c>
      <c r="D21" s="72">
        <f t="shared" si="0"/>
        <v>3.29078014184397</v>
      </c>
    </row>
    <row r="22" ht="17.45" customHeight="1" spans="1:4">
      <c r="A22" s="56" t="s">
        <v>792</v>
      </c>
      <c r="B22" s="59"/>
      <c r="C22" s="59"/>
      <c r="D22" s="72"/>
    </row>
    <row r="23" ht="17.45" customHeight="1" spans="1:4">
      <c r="A23" s="56" t="s">
        <v>793</v>
      </c>
      <c r="B23" s="59"/>
      <c r="C23" s="59"/>
      <c r="D23" s="72"/>
    </row>
    <row r="24" ht="17.45" customHeight="1" spans="1:4">
      <c r="A24" s="56" t="s">
        <v>794</v>
      </c>
      <c r="B24" s="78">
        <v>4176</v>
      </c>
      <c r="C24" s="78">
        <v>1269</v>
      </c>
      <c r="D24" s="72">
        <f t="shared" si="0"/>
        <v>3.29078014184397</v>
      </c>
    </row>
    <row r="25" ht="17.45" customHeight="1" spans="1:4">
      <c r="A25" s="46" t="s">
        <v>795</v>
      </c>
      <c r="B25" s="59"/>
      <c r="C25" s="59"/>
      <c r="D25" s="72"/>
    </row>
    <row r="26" ht="17.45" customHeight="1" spans="1:4">
      <c r="A26" s="46" t="s">
        <v>796</v>
      </c>
      <c r="B26" s="59"/>
      <c r="C26" s="59"/>
      <c r="D26" s="72"/>
    </row>
    <row r="27" ht="17.45" customHeight="1" spans="1:4">
      <c r="A27" s="54" t="s">
        <v>139</v>
      </c>
      <c r="B27" s="77">
        <f>B19+B20+B21</f>
        <v>11006</v>
      </c>
      <c r="C27" s="77">
        <f>C19+C20+C21</f>
        <v>15191</v>
      </c>
      <c r="D27" s="72">
        <f t="shared" si="0"/>
        <v>0.724507932328352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&amp;C附表1-9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附表1-1</vt:lpstr>
      <vt:lpstr>附表1-2</vt:lpstr>
      <vt:lpstr>附表1-4</vt:lpstr>
      <vt:lpstr>附表1-5</vt:lpstr>
      <vt:lpstr>附表1-6</vt:lpstr>
      <vt:lpstr>附表1-7（空）</vt:lpstr>
      <vt:lpstr>附表1-8</vt:lpstr>
      <vt:lpstr>附表1-9</vt:lpstr>
      <vt:lpstr>附表1-10</vt:lpstr>
      <vt:lpstr>附表1-13（空）</vt:lpstr>
      <vt:lpstr>附表1-16</vt:lpstr>
      <vt:lpstr>附表1-17</vt:lpstr>
      <vt:lpstr>附表1-18</vt:lpstr>
      <vt:lpstr>附表1-19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社保处收发</dc:creator>
  <cp:lastModifiedBy>社保处收发</cp:lastModifiedBy>
  <dcterms:created xsi:type="dcterms:W3CDTF">2018-01-03T00:11:00Z</dcterms:created>
  <dcterms:modified xsi:type="dcterms:W3CDTF">2018-01-11T07:37:59Z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