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<sst xmlns="http://schemas.openxmlformats.org/spreadsheetml/2006/main" count="34" uniqueCount="32">
  <si>
    <t>2020年10月残疾人两项补贴发放进度表</t>
  </si>
  <si>
    <t>县（市、区）</t>
  </si>
  <si>
    <t>生活补贴人数</t>
  </si>
  <si>
    <t>当月发放</t>
  </si>
  <si>
    <t>生活补贴发放总额
（万元）</t>
  </si>
  <si>
    <t>护理补贴人数</t>
  </si>
  <si>
    <t>护理补贴发放总额
（万元）</t>
  </si>
  <si>
    <t>总人数</t>
  </si>
  <si>
    <t>低保家庭中的残疾人（人）</t>
  </si>
  <si>
    <t>低保标准100％-130％的重残人员（人）</t>
  </si>
  <si>
    <t>60岁以上无固定收入的重残人员（人）</t>
  </si>
  <si>
    <t>一级</t>
  </si>
  <si>
    <t>二级</t>
  </si>
  <si>
    <t>三明市</t>
  </si>
  <si>
    <t>龙津镇</t>
  </si>
  <si>
    <t>林畲乡</t>
  </si>
  <si>
    <t>嵩溪镇</t>
  </si>
  <si>
    <t>温郊乡</t>
  </si>
  <si>
    <t>嵩口镇</t>
  </si>
  <si>
    <t>余朋乡</t>
  </si>
  <si>
    <t>田源乡</t>
  </si>
  <si>
    <t>长校镇</t>
  </si>
  <si>
    <t>李家乡</t>
  </si>
  <si>
    <t>灵地镇（灵地片）</t>
  </si>
  <si>
    <t>灵地镇（邓家片）</t>
  </si>
  <si>
    <t>赖坊镇</t>
  </si>
  <si>
    <t>沙芜乡</t>
  </si>
  <si>
    <t>里田乡</t>
  </si>
  <si>
    <t>清流县</t>
  </si>
  <si>
    <t>填表人：</t>
  </si>
  <si>
    <t>李日胜</t>
  </si>
  <si>
    <t>审批人：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</si>
</sst>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00_);[Red]\(0.0000\)"/>
    <numFmt numFmtId="177" formatCode="0.00_);[Red]\(0.00\)"/>
    <numFmt numFmtId="178" formatCode="0_);[Red]\(0\)"/>
    <numFmt numFmtId="179" formatCode="0.000_);[Red]\(0.000\)"/>
    <numFmt numFmtId="44" formatCode="_ &quot;￥&quot;* #,##0.00_ ;_ &quot;￥&quot;* \-#,##0.00_ ;_ &quot;￥&quot;* &quot;-&quot;??_ ;_ @_ "/>
    <numFmt numFmtId="180" formatCode="0.0000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9" fontId="0" fillId="0" borderId="1" xfId="0" applyNumberFormat="1" applyBorder="1" applyAlignment="1" applyProtection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 applyProtection="1">
      <alignment horizontal="center" vertical="center"/>
    </xf>
    <xf numFmtId="179" fontId="1" fillId="0" borderId="1" xfId="0" applyNumberFormat="1" applyFont="1" applyBorder="1" applyAlignment="1" applyProtection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80" fontId="0" fillId="0" borderId="1" xfId="0" applyNumberForma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s1\&#26412;&#22320;&#30913;&#30424;%20(E)\&#31119;&#21033;&#24904;&#21892;\&#37325;&#24230;&#27531;&#30142;&#20154;\2020\9&#26376;\&#27531;&#30142;&#20154;&#20004;&#39033;&#34917;&#36148;&#21457;&#25918;&#36827;&#24230;&#34920;&#65288;&#25130;&#33267;2020&#24180;9&#2637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6">
          <cell r="G6">
            <v>30.456</v>
          </cell>
        </row>
        <row r="6">
          <cell r="L6">
            <v>47.36</v>
          </cell>
        </row>
        <row r="7">
          <cell r="G7">
            <v>7.52</v>
          </cell>
        </row>
        <row r="7">
          <cell r="L7">
            <v>8.7835</v>
          </cell>
        </row>
        <row r="8">
          <cell r="G8">
            <v>18.944</v>
          </cell>
        </row>
        <row r="8">
          <cell r="L8">
            <v>24.717</v>
          </cell>
        </row>
        <row r="9">
          <cell r="G9">
            <v>4.552</v>
          </cell>
        </row>
        <row r="9">
          <cell r="L9">
            <v>6.0245</v>
          </cell>
        </row>
        <row r="10">
          <cell r="G10">
            <v>25.48</v>
          </cell>
        </row>
        <row r="10">
          <cell r="L10">
            <v>31.83</v>
          </cell>
        </row>
        <row r="11">
          <cell r="G11">
            <v>9.32</v>
          </cell>
        </row>
        <row r="11">
          <cell r="L11">
            <v>12.2755</v>
          </cell>
        </row>
        <row r="12">
          <cell r="G12">
            <v>8.632</v>
          </cell>
        </row>
        <row r="12">
          <cell r="L12">
            <v>11.4345</v>
          </cell>
        </row>
        <row r="13">
          <cell r="G13">
            <v>20.151</v>
          </cell>
        </row>
        <row r="13">
          <cell r="L13">
            <v>26.442</v>
          </cell>
        </row>
        <row r="14">
          <cell r="G14">
            <v>32.944</v>
          </cell>
        </row>
        <row r="14">
          <cell r="L14">
            <v>38.9555</v>
          </cell>
        </row>
        <row r="15">
          <cell r="G15">
            <v>21.08</v>
          </cell>
        </row>
        <row r="15">
          <cell r="L15">
            <v>23.7785</v>
          </cell>
        </row>
        <row r="16">
          <cell r="G16">
            <v>15.032</v>
          </cell>
        </row>
        <row r="16">
          <cell r="L16">
            <v>17.9665</v>
          </cell>
        </row>
        <row r="17">
          <cell r="G17">
            <v>23.64</v>
          </cell>
        </row>
        <row r="17">
          <cell r="L17">
            <v>28.055</v>
          </cell>
        </row>
        <row r="18">
          <cell r="G18">
            <v>6.224</v>
          </cell>
        </row>
        <row r="18">
          <cell r="L18">
            <v>7.479</v>
          </cell>
        </row>
        <row r="19">
          <cell r="G19">
            <v>10.952</v>
          </cell>
        </row>
        <row r="19">
          <cell r="L19">
            <v>13.486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K1" workbookViewId="0">
      <pane xSplit="3000" topLeftCell="A1" activePane="topRight"/>
      <selection/>
      <selection pane="topRight" activeCell="A1" sqref="A1:J1"/>
    </sheetView>
  </sheetViews>
  <sheetFormatPr defaultColWidth="9" defaultRowHeight="13.5"/>
  <cols>
    <col min="1" max="1" width="16" style="2" customWidth="1"/>
    <col min="2" max="2" width="10.125" style="3" customWidth="1"/>
    <col min="3" max="3" width="16.125" style="3" customWidth="1"/>
    <col min="4" max="4" width="17.625" style="3" customWidth="1"/>
    <col min="5" max="5" width="11.625" style="3" customWidth="1"/>
    <col min="6" max="6" width="11.25" style="3" customWidth="1"/>
    <col min="7" max="7" width="13.75" style="3" customWidth="1"/>
    <col min="8" max="9" width="11.5" style="3" customWidth="1"/>
    <col min="10" max="10" width="11" style="3" customWidth="1"/>
    <col min="12" max="12" width="11.75" style="3" customWidth="1"/>
    <col min="13" max="13" width="9.5" customWidth="1"/>
  </cols>
  <sheetData>
    <row r="1" ht="38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8" customHeight="1" spans="1:12">
      <c r="A2" s="5" t="s">
        <v>1</v>
      </c>
      <c r="B2" s="6" t="s">
        <v>2</v>
      </c>
      <c r="C2" s="6"/>
      <c r="D2" s="6"/>
      <c r="E2" s="6"/>
      <c r="F2" s="6" t="s">
        <v>3</v>
      </c>
      <c r="G2" s="6" t="s">
        <v>4</v>
      </c>
      <c r="H2" s="6" t="s">
        <v>5</v>
      </c>
      <c r="I2" s="6"/>
      <c r="J2" s="6"/>
      <c r="K2" s="6" t="s">
        <v>3</v>
      </c>
      <c r="L2" s="6" t="s">
        <v>6</v>
      </c>
    </row>
    <row r="3" spans="1:12">
      <c r="A3" s="5"/>
      <c r="B3" s="6" t="s">
        <v>7</v>
      </c>
      <c r="C3" s="6" t="s">
        <v>8</v>
      </c>
      <c r="D3" s="6" t="s">
        <v>9</v>
      </c>
      <c r="E3" s="6" t="s">
        <v>10</v>
      </c>
      <c r="F3" s="6"/>
      <c r="G3" s="6"/>
      <c r="H3" s="6" t="s">
        <v>11</v>
      </c>
      <c r="I3" s="17" t="s">
        <v>12</v>
      </c>
      <c r="J3" s="5" t="s">
        <v>7</v>
      </c>
      <c r="K3" s="6"/>
      <c r="L3" s="6"/>
    </row>
    <row r="4" ht="39.95" customHeight="1" spans="1:12">
      <c r="A4" s="5"/>
      <c r="B4" s="6"/>
      <c r="C4" s="6"/>
      <c r="D4" s="6"/>
      <c r="E4" s="6"/>
      <c r="F4" s="6"/>
      <c r="G4" s="6"/>
      <c r="H4" s="6"/>
      <c r="I4" s="18"/>
      <c r="J4" s="5"/>
      <c r="K4" s="6"/>
      <c r="L4" s="6"/>
    </row>
    <row r="5" ht="29.1" hidden="1" customHeight="1" spans="1:12">
      <c r="A5" s="5" t="s">
        <v>13</v>
      </c>
      <c r="B5" s="5">
        <f>SUM(B6:B19)</f>
        <v>3300</v>
      </c>
      <c r="C5" s="5">
        <f t="shared" ref="C5:J5" si="0">C20</f>
        <v>499</v>
      </c>
      <c r="D5" s="5">
        <f t="shared" si="0"/>
        <v>769</v>
      </c>
      <c r="E5" s="5">
        <f t="shared" si="0"/>
        <v>2032</v>
      </c>
      <c r="F5" s="5"/>
      <c r="G5" s="7">
        <f>SUM(G20)</f>
        <v>261.327</v>
      </c>
      <c r="H5" s="5">
        <f t="shared" si="0"/>
        <v>1461</v>
      </c>
      <c r="I5" s="5">
        <f t="shared" si="0"/>
        <v>1926</v>
      </c>
      <c r="J5" s="5">
        <f t="shared" si="0"/>
        <v>3387</v>
      </c>
      <c r="K5" s="19"/>
      <c r="L5" s="20">
        <f>L20</f>
        <v>331.76</v>
      </c>
    </row>
    <row r="6" ht="19.5" customHeight="1" spans="1:13">
      <c r="A6" s="8" t="s">
        <v>14</v>
      </c>
      <c r="B6" s="9">
        <f>SUM(C6:E6)</f>
        <v>446</v>
      </c>
      <c r="C6" s="9">
        <v>129</v>
      </c>
      <c r="D6" s="9">
        <v>85</v>
      </c>
      <c r="E6" s="9">
        <v>232</v>
      </c>
      <c r="F6" s="10">
        <v>3.568</v>
      </c>
      <c r="G6" s="11">
        <f>[1]Sheet1!$G$6+F6</f>
        <v>34.024</v>
      </c>
      <c r="H6" s="8">
        <v>242</v>
      </c>
      <c r="I6" s="8">
        <v>311</v>
      </c>
      <c r="J6" s="8">
        <f t="shared" ref="J6:J19" si="1">SUM(H6+I6)</f>
        <v>553</v>
      </c>
      <c r="K6" s="21">
        <v>5.4265</v>
      </c>
      <c r="L6" s="21">
        <f>[1]Sheet1!$L$6+K6</f>
        <v>52.7865</v>
      </c>
      <c r="M6" s="22"/>
    </row>
    <row r="7" ht="19.5" customHeight="1" spans="1:12">
      <c r="A7" s="8" t="s">
        <v>15</v>
      </c>
      <c r="B7" s="9">
        <f>SUM(C7:E7)</f>
        <v>105</v>
      </c>
      <c r="C7" s="9">
        <v>22</v>
      </c>
      <c r="D7" s="9">
        <v>21</v>
      </c>
      <c r="E7" s="9">
        <v>62</v>
      </c>
      <c r="F7" s="10">
        <v>0.84</v>
      </c>
      <c r="G7" s="11">
        <f>[1]Sheet1!$G$7+F7</f>
        <v>8.36</v>
      </c>
      <c r="H7" s="8">
        <v>52</v>
      </c>
      <c r="I7" s="8">
        <v>40</v>
      </c>
      <c r="J7" s="8">
        <f t="shared" si="1"/>
        <v>92</v>
      </c>
      <c r="K7" s="21">
        <v>0.938</v>
      </c>
      <c r="L7" s="21">
        <f>[1]Sheet1!$L$7+K7</f>
        <v>9.7215</v>
      </c>
    </row>
    <row r="8" ht="19.5" customHeight="1" spans="1:12">
      <c r="A8" s="8" t="s">
        <v>16</v>
      </c>
      <c r="B8" s="9">
        <f t="shared" ref="B8:B20" si="2">SUM(C8:E8)</f>
        <v>267</v>
      </c>
      <c r="C8" s="12">
        <v>32</v>
      </c>
      <c r="D8" s="12">
        <v>81</v>
      </c>
      <c r="E8" s="12">
        <v>154</v>
      </c>
      <c r="F8" s="10">
        <v>2.136</v>
      </c>
      <c r="G8" s="11">
        <f>[1]Sheet1!$G$8+F8</f>
        <v>21.08</v>
      </c>
      <c r="H8" s="13">
        <v>119</v>
      </c>
      <c r="I8" s="13">
        <v>164</v>
      </c>
      <c r="J8" s="8">
        <f t="shared" si="1"/>
        <v>283</v>
      </c>
      <c r="K8" s="21">
        <v>2.7625</v>
      </c>
      <c r="L8" s="21">
        <f>[1]Sheet1!$L$8+K8</f>
        <v>27.4795</v>
      </c>
    </row>
    <row r="9" ht="19.5" customHeight="1" spans="1:12">
      <c r="A9" s="8" t="s">
        <v>17</v>
      </c>
      <c r="B9" s="9">
        <f t="shared" si="2"/>
        <v>63</v>
      </c>
      <c r="C9" s="9">
        <v>17</v>
      </c>
      <c r="D9" s="9">
        <v>22</v>
      </c>
      <c r="E9" s="9">
        <v>24</v>
      </c>
      <c r="F9" s="10">
        <v>0.504</v>
      </c>
      <c r="G9" s="11">
        <f>[1]Sheet1!$G$9+F9</f>
        <v>5.056</v>
      </c>
      <c r="H9" s="8">
        <v>27</v>
      </c>
      <c r="I9" s="8">
        <v>42</v>
      </c>
      <c r="J9" s="8">
        <f t="shared" si="1"/>
        <v>69</v>
      </c>
      <c r="K9" s="21">
        <v>0.6675</v>
      </c>
      <c r="L9" s="21">
        <f>[1]Sheet1!$L$9+K9</f>
        <v>6.692</v>
      </c>
    </row>
    <row r="10" s="1" customFormat="1" ht="19.5" customHeight="1" spans="1:12">
      <c r="A10" s="13" t="s">
        <v>18</v>
      </c>
      <c r="B10" s="9">
        <f t="shared" si="2"/>
        <v>357</v>
      </c>
      <c r="C10" s="12">
        <v>33</v>
      </c>
      <c r="D10" s="12">
        <v>117</v>
      </c>
      <c r="E10" s="12">
        <v>207</v>
      </c>
      <c r="F10" s="14">
        <v>2.856</v>
      </c>
      <c r="G10" s="11">
        <f>[1]Sheet1!$G$10+F10</f>
        <v>28.336</v>
      </c>
      <c r="H10" s="13">
        <v>159</v>
      </c>
      <c r="I10" s="13">
        <v>199</v>
      </c>
      <c r="J10" s="8">
        <f t="shared" si="1"/>
        <v>358</v>
      </c>
      <c r="K10" s="21">
        <v>3.52</v>
      </c>
      <c r="L10" s="21">
        <f>[1]Sheet1!$L$10+K10</f>
        <v>35.35</v>
      </c>
    </row>
    <row r="11" s="1" customFormat="1" ht="19.5" customHeight="1" spans="1:12">
      <c r="A11" s="13" t="s">
        <v>19</v>
      </c>
      <c r="B11" s="9">
        <f t="shared" si="2"/>
        <v>131</v>
      </c>
      <c r="C11" s="13">
        <v>18</v>
      </c>
      <c r="D11" s="13">
        <v>39</v>
      </c>
      <c r="E11" s="13">
        <v>74</v>
      </c>
      <c r="F11" s="14">
        <v>1.048</v>
      </c>
      <c r="G11" s="11">
        <f>[1]Sheet1!$G11+F11</f>
        <v>10.368</v>
      </c>
      <c r="H11" s="13">
        <v>53</v>
      </c>
      <c r="I11" s="13">
        <v>87</v>
      </c>
      <c r="J11" s="8">
        <f t="shared" si="1"/>
        <v>140</v>
      </c>
      <c r="K11" s="21">
        <v>1.349</v>
      </c>
      <c r="L11" s="21">
        <f>[1]Sheet1!$L$11+K11</f>
        <v>13.6245</v>
      </c>
    </row>
    <row r="12" ht="19.5" customHeight="1" spans="1:12">
      <c r="A12" s="8" t="s">
        <v>20</v>
      </c>
      <c r="B12" s="9">
        <f t="shared" si="2"/>
        <v>119</v>
      </c>
      <c r="C12" s="9">
        <v>6</v>
      </c>
      <c r="D12" s="9">
        <v>29</v>
      </c>
      <c r="E12" s="9">
        <v>84</v>
      </c>
      <c r="F12" s="10">
        <v>0.952</v>
      </c>
      <c r="G12" s="11">
        <f>[1]Sheet1!$G$12+F12</f>
        <v>9.584</v>
      </c>
      <c r="H12" s="8">
        <v>44</v>
      </c>
      <c r="I12" s="8">
        <v>90</v>
      </c>
      <c r="J12" s="8">
        <f t="shared" si="1"/>
        <v>134</v>
      </c>
      <c r="K12" s="21">
        <v>1.271</v>
      </c>
      <c r="L12" s="21">
        <f>[1]Sheet1!$L$12+K12</f>
        <v>12.7055</v>
      </c>
    </row>
    <row r="13" ht="19.5" customHeight="1" spans="1:12">
      <c r="A13" s="8" t="s">
        <v>21</v>
      </c>
      <c r="B13" s="9">
        <f t="shared" si="2"/>
        <v>281</v>
      </c>
      <c r="C13" s="9">
        <v>17</v>
      </c>
      <c r="D13" s="9">
        <v>82</v>
      </c>
      <c r="E13" s="12">
        <v>182</v>
      </c>
      <c r="F13" s="10">
        <v>2.248</v>
      </c>
      <c r="G13" s="11">
        <f>[1]Sheet1!$G$13+F13</f>
        <v>22.399</v>
      </c>
      <c r="H13" s="8">
        <v>127</v>
      </c>
      <c r="I13" s="8">
        <v>174</v>
      </c>
      <c r="J13" s="8">
        <f t="shared" si="1"/>
        <v>301</v>
      </c>
      <c r="K13" s="21">
        <v>2.9395</v>
      </c>
      <c r="L13" s="21">
        <f>[1]Sheet1!$L$13+K13</f>
        <v>29.3815</v>
      </c>
    </row>
    <row r="14" s="1" customFormat="1" ht="19.5" customHeight="1" spans="1:12">
      <c r="A14" s="13" t="s">
        <v>22</v>
      </c>
      <c r="B14" s="9">
        <f t="shared" si="2"/>
        <v>452</v>
      </c>
      <c r="C14" s="13">
        <v>45</v>
      </c>
      <c r="D14" s="13">
        <v>70</v>
      </c>
      <c r="E14" s="13">
        <v>337</v>
      </c>
      <c r="F14" s="14">
        <v>3.616</v>
      </c>
      <c r="G14" s="11">
        <f>[1]Sheet1!$G$14+F14</f>
        <v>36.56</v>
      </c>
      <c r="H14" s="13">
        <v>192</v>
      </c>
      <c r="I14" s="13">
        <v>244</v>
      </c>
      <c r="J14" s="8">
        <f t="shared" si="1"/>
        <v>436</v>
      </c>
      <c r="K14" s="21">
        <v>4.282</v>
      </c>
      <c r="L14" s="21">
        <f>[1]Sheet1!$L$14+K14</f>
        <v>43.2375</v>
      </c>
    </row>
    <row r="15" ht="19.5" customHeight="1" spans="1:12">
      <c r="A15" s="8" t="s">
        <v>23</v>
      </c>
      <c r="B15" s="9">
        <f t="shared" si="2"/>
        <v>295</v>
      </c>
      <c r="C15" s="9">
        <v>29</v>
      </c>
      <c r="D15" s="9">
        <v>63</v>
      </c>
      <c r="E15" s="12">
        <v>203</v>
      </c>
      <c r="F15" s="10">
        <v>2.36</v>
      </c>
      <c r="G15" s="11">
        <f>[1]Sheet1!$G$15+F15</f>
        <v>23.44</v>
      </c>
      <c r="H15" s="8">
        <v>108</v>
      </c>
      <c r="I15" s="8">
        <v>161</v>
      </c>
      <c r="J15" s="8">
        <f t="shared" si="1"/>
        <v>269</v>
      </c>
      <c r="K15" s="21">
        <v>2.6105</v>
      </c>
      <c r="L15" s="21">
        <f>[1]Sheet1!$L$15+K15</f>
        <v>26.389</v>
      </c>
    </row>
    <row r="16" ht="19.5" customHeight="1" spans="1:12">
      <c r="A16" s="8" t="s">
        <v>24</v>
      </c>
      <c r="B16" s="9">
        <f t="shared" si="2"/>
        <v>207</v>
      </c>
      <c r="C16" s="9">
        <v>21</v>
      </c>
      <c r="D16" s="12">
        <v>42</v>
      </c>
      <c r="E16" s="12">
        <v>144</v>
      </c>
      <c r="F16" s="10">
        <v>1.656</v>
      </c>
      <c r="G16" s="11">
        <f>[1]Sheet1!$G$16+F16</f>
        <v>16.688</v>
      </c>
      <c r="H16" s="8">
        <v>92</v>
      </c>
      <c r="I16" s="8">
        <v>105</v>
      </c>
      <c r="J16" s="8">
        <f t="shared" si="1"/>
        <v>197</v>
      </c>
      <c r="K16" s="21">
        <v>1.9505</v>
      </c>
      <c r="L16" s="21">
        <f>[1]Sheet1!$L$16+K16</f>
        <v>19.917</v>
      </c>
    </row>
    <row r="17" ht="19.5" customHeight="1" spans="1:12">
      <c r="A17" s="8" t="s">
        <v>25</v>
      </c>
      <c r="B17" s="9">
        <f t="shared" si="2"/>
        <v>337</v>
      </c>
      <c r="C17" s="12">
        <v>96</v>
      </c>
      <c r="D17" s="9">
        <v>59</v>
      </c>
      <c r="E17" s="12">
        <v>182</v>
      </c>
      <c r="F17" s="10">
        <v>2.696</v>
      </c>
      <c r="G17" s="11">
        <f>[1]Sheet1!$G$17+F17</f>
        <v>26.336</v>
      </c>
      <c r="H17" s="8">
        <v>156</v>
      </c>
      <c r="I17" s="8">
        <v>154</v>
      </c>
      <c r="J17" s="8">
        <f t="shared" si="1"/>
        <v>310</v>
      </c>
      <c r="K17" s="21">
        <v>3.103</v>
      </c>
      <c r="L17" s="21">
        <f>[1]Sheet1!$L$17+K17</f>
        <v>31.158</v>
      </c>
    </row>
    <row r="18" ht="19.5" customHeight="1" spans="1:12">
      <c r="A18" s="8" t="s">
        <v>26</v>
      </c>
      <c r="B18" s="9">
        <f t="shared" si="2"/>
        <v>86</v>
      </c>
      <c r="C18" s="12">
        <v>9</v>
      </c>
      <c r="D18" s="9">
        <v>16</v>
      </c>
      <c r="E18" s="9">
        <v>61</v>
      </c>
      <c r="F18" s="10">
        <v>0.688</v>
      </c>
      <c r="G18" s="11">
        <f>[1]Sheet1!$G$18+F18</f>
        <v>6.912</v>
      </c>
      <c r="H18" s="8">
        <v>30</v>
      </c>
      <c r="I18" s="8">
        <v>57</v>
      </c>
      <c r="J18" s="8">
        <f t="shared" si="1"/>
        <v>87</v>
      </c>
      <c r="K18" s="21">
        <v>0.8295</v>
      </c>
      <c r="L18" s="21">
        <f>[1]Sheet1!$L$18+K18</f>
        <v>8.3085</v>
      </c>
    </row>
    <row r="19" ht="19.5" customHeight="1" spans="1:12">
      <c r="A19" s="8" t="s">
        <v>27</v>
      </c>
      <c r="B19" s="9">
        <f t="shared" si="2"/>
        <v>154</v>
      </c>
      <c r="C19" s="12">
        <v>25</v>
      </c>
      <c r="D19" s="9">
        <v>43</v>
      </c>
      <c r="E19" s="12">
        <v>86</v>
      </c>
      <c r="F19" s="10">
        <v>1.232</v>
      </c>
      <c r="G19" s="11">
        <f>[1]Sheet1!$G$19+F19</f>
        <v>12.184</v>
      </c>
      <c r="H19" s="8">
        <v>60</v>
      </c>
      <c r="I19" s="8">
        <v>98</v>
      </c>
      <c r="J19" s="8">
        <f t="shared" si="1"/>
        <v>158</v>
      </c>
      <c r="K19" s="21">
        <v>1.523</v>
      </c>
      <c r="L19" s="21">
        <f>[1]Sheet1!$L$19+K19</f>
        <v>15.009</v>
      </c>
    </row>
    <row r="20" ht="19.5" customHeight="1" spans="1:12">
      <c r="A20" s="8" t="s">
        <v>28</v>
      </c>
      <c r="B20" s="9">
        <f t="shared" si="2"/>
        <v>3300</v>
      </c>
      <c r="C20" s="9">
        <f t="shared" ref="C20:L20" si="3">SUM(C6:C19)</f>
        <v>499</v>
      </c>
      <c r="D20" s="9">
        <f t="shared" si="3"/>
        <v>769</v>
      </c>
      <c r="E20" s="9">
        <f t="shared" si="3"/>
        <v>2032</v>
      </c>
      <c r="F20" s="10">
        <f t="shared" si="3"/>
        <v>26.4</v>
      </c>
      <c r="G20" s="10">
        <f t="shared" si="3"/>
        <v>261.327</v>
      </c>
      <c r="H20" s="15">
        <f t="shared" si="3"/>
        <v>1461</v>
      </c>
      <c r="I20" s="8">
        <f t="shared" si="3"/>
        <v>1926</v>
      </c>
      <c r="J20" s="8">
        <f t="shared" si="3"/>
        <v>3387</v>
      </c>
      <c r="K20" s="21">
        <f t="shared" si="3"/>
        <v>33.1725</v>
      </c>
      <c r="L20" s="23">
        <f t="shared" si="3"/>
        <v>331.76</v>
      </c>
    </row>
    <row r="22" spans="2:6">
      <c r="B22" s="3" t="s">
        <v>29</v>
      </c>
      <c r="C22" s="3" t="s">
        <v>30</v>
      </c>
      <c r="E22" s="3" t="s">
        <v>31</v>
      </c>
      <c r="F22" s="16"/>
    </row>
  </sheetData>
  <mergeCells count="15">
    <mergeCell ref="A1:J1"/>
    <mergeCell ref="B2:E2"/>
    <mergeCell ref="H2:J2"/>
    <mergeCell ref="A2:A4"/>
    <mergeCell ref="B3:B4"/>
    <mergeCell ref="C3:C4"/>
    <mergeCell ref="D3:D4"/>
    <mergeCell ref="E3:E4"/>
    <mergeCell ref="F2:F4"/>
    <mergeCell ref="G2:G4"/>
    <mergeCell ref="H3:H4"/>
    <mergeCell ref="I3:I4"/>
    <mergeCell ref="J3:J4"/>
    <mergeCell ref="K2:K4"/>
    <mergeCell ref="L2:L4"/>
  </mergeCells>
  <printOptions horizontalCentered="1"/>
  <pageMargins left="0" right="0" top="0.984251968503937" bottom="0.984251968503937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谢俊文</cp:lastModifiedBy>
  <dcterms:created xsi:type="dcterms:W3CDTF">2017-01-19T02:26:00Z</dcterms:created>
  <cp:lastPrinted>2019-09-11T01:59:00Z</cp:lastPrinted>
  <dcterms:modified xsi:type="dcterms:W3CDTF">2021-03-04T09:27:49Z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