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7935" windowHeight="8550" tabRatio="949" activeTab="1"/>
  </bookViews>
  <sheets>
    <sheet name="目录" sheetId="1" r:id="rId1"/>
    <sheet name="国民经济主要指标" sheetId="2" r:id="rId2"/>
    <sheet name="分乡镇规模工业产值" sheetId="3" r:id="rId3"/>
    <sheet name="分行业工业" sheetId="4" r:id="rId4"/>
    <sheet name="固定资产投资" sheetId="5" r:id="rId5"/>
    <sheet name="财政收支" sheetId="6" r:id="rId6"/>
    <sheet name="社会消费品零售总额 " sheetId="7" r:id="rId7"/>
    <sheet name="分乡镇固定资产投资" sheetId="8" r:id="rId8"/>
    <sheet name="财政" sheetId="9" r:id="rId9"/>
    <sheet name="税收" sheetId="10" r:id="rId10"/>
    <sheet name="用电量" sheetId="11" r:id="rId11"/>
    <sheet name="个私" sheetId="12" r:id="rId12"/>
    <sheet name="项目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AA">#REF!</definedName>
    <definedName name="oo" localSheetId="1">#REF!</definedName>
    <definedName name="oo" localSheetId="0">#REF!</definedName>
    <definedName name="oo" localSheetId="12">#REF!</definedName>
    <definedName name="oo" localSheetId="10">#REF!</definedName>
    <definedName name="oo">#REF!</definedName>
    <definedName name="PP" localSheetId="1">#REF!</definedName>
    <definedName name="PP" localSheetId="0">#REF!</definedName>
    <definedName name="PP" localSheetId="12">#REF!</definedName>
    <definedName name="PP" localSheetId="10">#REF!</definedName>
    <definedName name="PP">#REF!</definedName>
    <definedName name="qq" localSheetId="1">#REF!</definedName>
    <definedName name="qq" localSheetId="0">#REF!</definedName>
    <definedName name="qq" localSheetId="12">#REF!</definedName>
    <definedName name="qq" localSheetId="10">#REF!</definedName>
    <definedName name="qq">#REF!</definedName>
    <definedName name="Rr" localSheetId="1">#REF!</definedName>
    <definedName name="Rr" localSheetId="0">#REF!</definedName>
    <definedName name="Rr" localSheetId="12">#REF!</definedName>
    <definedName name="Rr" localSheetId="10">#REF!</definedName>
    <definedName name="Rr">#REF!</definedName>
    <definedName name="ss" localSheetId="1">#REF!</definedName>
    <definedName name="ss" localSheetId="0">#REF!</definedName>
    <definedName name="ss" localSheetId="12">#REF!</definedName>
    <definedName name="ss" localSheetId="10">#REF!</definedName>
    <definedName name="ss">#REF!</definedName>
    <definedName name="Uu" localSheetId="1">#REF!</definedName>
    <definedName name="Uu" localSheetId="0">#REF!</definedName>
    <definedName name="Uu" localSheetId="12">#REF!</definedName>
    <definedName name="Uu" localSheetId="10">#REF!</definedName>
    <definedName name="Uu">#REF!</definedName>
    <definedName name="Z_06216801_D76D_11D9_821C_5254AB2300ED_.wvu.FilterData" localSheetId="7" hidden="1">'分乡镇固定资产投资'!$D$1:$D$17</definedName>
    <definedName name="Z_1A67AE39_1B8B_4D48_994E_2993D4335628_.wvu.FilterData" localSheetId="7" hidden="1">'分乡镇固定资产投资'!$D$1:$D$17</definedName>
    <definedName name="Z_1FC4CB20_C690_11D7_89D3_5254AB22FFB1_.wvu.FilterData" localSheetId="7" hidden="1">'分乡镇固定资产投资'!$D$1:$D$17</definedName>
    <definedName name="Z_26C1F161_BBBA_45F9_A9EF_46E38A75E851_.wvu.FilterData" localSheetId="7" hidden="1">'分乡镇固定资产投资'!$D$1:$D$17</definedName>
    <definedName name="Z_3C1C28E1_204D_11DA_80E6_000AEB2BE183_.wvu.FilterData" localSheetId="7" hidden="1">'分乡镇固定资产投资'!$D$1:$D$17</definedName>
    <definedName name="Z_4AECA8C0_49F8_4D6B_87CA_7CAE81ED5DE7_.wvu.FilterData" localSheetId="7" hidden="1">'分乡镇固定资产投资'!$D$1:$D$17</definedName>
    <definedName name="Z_59293682_E9F7_4771_97FF_640E069C69E2_.wvu.FilterData" localSheetId="7" hidden="1">'分乡镇固定资产投资'!$D$1:$D$17</definedName>
    <definedName name="Z_5C0C7D89_9BE4_4C5C_BCE4_4C175BA71771_.wvu.FilterData" localSheetId="7" hidden="1">'分乡镇固定资产投资'!$D$1:$D$17</definedName>
    <definedName name="Z_8B3361CF_7411_4991_BE8D_946B641B43D2_.wvu.FilterData" localSheetId="7" hidden="1">'分乡镇固定资产投资'!$D$1:$D$17</definedName>
    <definedName name="Z_99AB26E6_815E_408A_B1E6_6453B56CDB24_.wvu.FilterData" localSheetId="7" hidden="1">'分乡镇固定资产投资'!$D$1:$D$17</definedName>
    <definedName name="Z_9FA43528_F50C_419E_A8B8_F9FFA3673850_.wvu.FilterData" localSheetId="7" hidden="1">'分乡镇固定资产投资'!$D$1:$D$17</definedName>
    <definedName name="Z_C31736A6_204D_11DA_821D_5254AB2300ED_.wvu.FilterData" localSheetId="7" hidden="1">'分乡镇固定资产投资'!$D$1:$D$17</definedName>
    <definedName name="Z_C31736AA_204D_11DA_821D_5254AB2300ED_.wvu.FilterData" localSheetId="7" hidden="1">'分乡镇固定资产投资'!$D$1:$D$17</definedName>
    <definedName name="Z_C31736AD_204D_11DA_821D_5254AB2300ED_.wvu.FilterData" localSheetId="7" hidden="1">'分乡镇固定资产投资'!$D$1:$D$17</definedName>
    <definedName name="Z_EB97AF21_397E_11DA_9986_5254AB2300ED_.wvu.FilterData" localSheetId="7" hidden="1">'分乡镇固定资产投资'!$D$1:$D$17</definedName>
    <definedName name="Z_F7722DAA_D365_4416_BAC9_331362BE5CDC_.wvu.FilterData" localSheetId="7" hidden="1">'分乡镇固定资产投资'!$D$1:$D$17</definedName>
    <definedName name="阿">#REF!</definedName>
    <definedName name="啊啊">#REF!</definedName>
    <definedName name="啊啊啊啊啊啊">#REF!</definedName>
    <definedName name="鄂">#REF!</definedName>
  </definedNames>
  <calcPr fullCalcOnLoad="1"/>
</workbook>
</file>

<file path=xl/sharedStrings.xml><?xml version="1.0" encoding="utf-8"?>
<sst xmlns="http://schemas.openxmlformats.org/spreadsheetml/2006/main" count="469" uniqueCount="269">
  <si>
    <t>位次</t>
  </si>
  <si>
    <t>龙津镇</t>
  </si>
  <si>
    <t>嵩溪镇</t>
  </si>
  <si>
    <t>温郊乡</t>
  </si>
  <si>
    <t>林畲乡</t>
  </si>
  <si>
    <t>嵩口镇</t>
  </si>
  <si>
    <t>田源乡</t>
  </si>
  <si>
    <t>沙芜乡</t>
  </si>
  <si>
    <t>赖坊乡</t>
  </si>
  <si>
    <t>余朋乡</t>
  </si>
  <si>
    <t>灵地镇</t>
  </si>
  <si>
    <t>李家乡</t>
  </si>
  <si>
    <t>长校镇</t>
  </si>
  <si>
    <t>里田乡</t>
  </si>
  <si>
    <t>合   计</t>
  </si>
  <si>
    <t>总  计</t>
  </si>
  <si>
    <t xml:space="preserve">             </t>
  </si>
  <si>
    <t>单位：万千瓦小时</t>
  </si>
  <si>
    <t>分乡（镇）企业税收收入情况</t>
  </si>
  <si>
    <t>分乡（镇）预算外收入</t>
  </si>
  <si>
    <t>注:①分镇企业用电量含飞地企业用量。</t>
  </si>
  <si>
    <t>税收收入（万元）</t>
  </si>
  <si>
    <t>合计</t>
  </si>
  <si>
    <t>国税</t>
  </si>
  <si>
    <t>地税</t>
  </si>
  <si>
    <t>分乡(镇)项目工作</t>
  </si>
  <si>
    <t>注：本资料由县财政局提供。</t>
  </si>
  <si>
    <t>分乡（镇)用电情况</t>
  </si>
  <si>
    <t xml:space="preserve">报送单位：清流县地税局  </t>
  </si>
  <si>
    <t>日期：2006、12、7</t>
  </si>
  <si>
    <t>税收收入（万元）</t>
  </si>
  <si>
    <t>上年同期数</t>
  </si>
  <si>
    <t>增长（%）</t>
  </si>
  <si>
    <t>总计</t>
  </si>
  <si>
    <t>龙津镇</t>
  </si>
  <si>
    <t>嵩溪镇</t>
  </si>
  <si>
    <t>温郊乡</t>
  </si>
  <si>
    <t>林畲乡</t>
  </si>
  <si>
    <t>嵩口镇</t>
  </si>
  <si>
    <t>田源乡</t>
  </si>
  <si>
    <t>沙芜乡</t>
  </si>
  <si>
    <t>赖坊乡</t>
  </si>
  <si>
    <t>余朋乡</t>
  </si>
  <si>
    <t>灵地镇</t>
  </si>
  <si>
    <t>李家乡</t>
  </si>
  <si>
    <t>长校镇</t>
  </si>
  <si>
    <t>里田乡</t>
  </si>
  <si>
    <t>分乡（镇）企业税收收入（国税）</t>
  </si>
  <si>
    <t>税收收入（万元）</t>
  </si>
  <si>
    <t>上年同期数</t>
  </si>
  <si>
    <r>
      <t>增长</t>
    </r>
    <r>
      <rPr>
        <sz val="10.5"/>
        <rFont val="Times New Roman"/>
        <family val="1"/>
      </rPr>
      <t>%</t>
    </r>
  </si>
  <si>
    <t>总计</t>
  </si>
  <si>
    <t>个体户户数（户）</t>
  </si>
  <si>
    <t>分乡（镇）企业税收收入</t>
  </si>
  <si>
    <t>规模工业企业个数(个)</t>
  </si>
  <si>
    <t>计划数</t>
  </si>
  <si>
    <t>现有数</t>
  </si>
  <si>
    <t>本年新增</t>
  </si>
  <si>
    <t>完成计划(%)</t>
  </si>
  <si>
    <t>规模以上工业企业主要产品产量</t>
  </si>
  <si>
    <t xml:space="preserve">利    税    情    况（万元）     </t>
  </si>
  <si>
    <t>计划新增</t>
  </si>
  <si>
    <t>本年新增</t>
  </si>
  <si>
    <t>本月止   累  计</t>
  </si>
  <si>
    <t>位 次</t>
  </si>
  <si>
    <t>利   税</t>
  </si>
  <si>
    <t>利  润</t>
  </si>
  <si>
    <t>税   收</t>
  </si>
  <si>
    <t>合 计</t>
  </si>
  <si>
    <t>龙津镇</t>
  </si>
  <si>
    <t>温郊乡</t>
  </si>
  <si>
    <t>林畲乡</t>
  </si>
  <si>
    <t>嵩口镇</t>
  </si>
  <si>
    <t>田源乡</t>
  </si>
  <si>
    <t>沙芜乡</t>
  </si>
  <si>
    <t>余朋乡</t>
  </si>
  <si>
    <t>灵地镇</t>
  </si>
  <si>
    <t>李家乡</t>
  </si>
  <si>
    <t>长校镇</t>
  </si>
  <si>
    <t>里田乡</t>
  </si>
  <si>
    <t>上年行业比重(%)</t>
  </si>
  <si>
    <t>本年行业比重(%)</t>
  </si>
  <si>
    <t>利税情况(万元)</t>
  </si>
  <si>
    <t>利 税</t>
  </si>
  <si>
    <t>利 润</t>
  </si>
  <si>
    <t>税 收</t>
  </si>
  <si>
    <t>本年利税行业比重(%)</t>
  </si>
  <si>
    <t>分乡（镇）规模以上工业企业产值、利税、用电情况</t>
  </si>
  <si>
    <t>分行业规模以上工业产值税收、用电情况</t>
  </si>
  <si>
    <t>分乡（镇)个体及内资企业基本情况</t>
  </si>
  <si>
    <t>分乡（镇）个体及内资企业基本情况</t>
  </si>
  <si>
    <t>工业总产值(万元)</t>
  </si>
  <si>
    <t>万元</t>
  </si>
  <si>
    <t>二、商品房屋建筑面积</t>
  </si>
  <si>
    <t>平方米</t>
  </si>
  <si>
    <t>本月止
累计</t>
  </si>
  <si>
    <t>本月
实绩</t>
  </si>
  <si>
    <t>指        标</t>
  </si>
  <si>
    <t>固定资产投资</t>
  </si>
  <si>
    <t>比上年同期
增长（%）</t>
  </si>
  <si>
    <t>财政总收入</t>
  </si>
  <si>
    <t xml:space="preserve">    地方级一般收入</t>
  </si>
  <si>
    <t xml:space="preserve">      1、税收收入</t>
  </si>
  <si>
    <t xml:space="preserve">          营业税</t>
  </si>
  <si>
    <t xml:space="preserve">          企业所得税</t>
  </si>
  <si>
    <t xml:space="preserve">          个人所得税</t>
  </si>
  <si>
    <t xml:space="preserve">          资源税</t>
  </si>
  <si>
    <t xml:space="preserve">          城市维护建设税</t>
  </si>
  <si>
    <t xml:space="preserve">      2、非税收入</t>
  </si>
  <si>
    <t xml:space="preserve">         #专项收入</t>
  </si>
  <si>
    <t xml:space="preserve">          罚没收入</t>
  </si>
  <si>
    <t xml:space="preserve">    #一般公共服务</t>
  </si>
  <si>
    <t xml:space="preserve">     教育</t>
  </si>
  <si>
    <t xml:space="preserve">     社会保障和就业</t>
  </si>
  <si>
    <t xml:space="preserve">     医疗卫生</t>
  </si>
  <si>
    <t xml:space="preserve">     农林水事务</t>
  </si>
  <si>
    <t>财政收支</t>
  </si>
  <si>
    <t>单位：万元</t>
  </si>
  <si>
    <t>一般预算支出（县级）</t>
  </si>
  <si>
    <t>本月止
累  计</t>
  </si>
  <si>
    <t>财政收支</t>
  </si>
  <si>
    <t>社会消费品零售总额</t>
  </si>
  <si>
    <t>8</t>
  </si>
  <si>
    <t>_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</si>
  <si>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</si>
  <si>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</si>
  <si>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</si>
  <si>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</si>
  <si>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</si>
  <si>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</si>
  <si>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</si>
  <si>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</si>
  <si>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</si>
  <si>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</si>
  <si>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分乡(镇)固定资产投资完成额</t>
  </si>
  <si>
    <t>-</t>
  </si>
  <si>
    <t>国民经济主要指标</t>
  </si>
  <si>
    <t>全年计划数</t>
  </si>
  <si>
    <t>本年计划</t>
  </si>
  <si>
    <t>规模以上工业分领导小组产值、利税、用电情况</t>
  </si>
  <si>
    <t>三、商品房屋销售面积</t>
  </si>
  <si>
    <t>四、商品房屋销售额</t>
  </si>
  <si>
    <t>五、商品房屋待售面积</t>
  </si>
  <si>
    <t>上年利税行业比重(%)</t>
  </si>
  <si>
    <t>比上年同期增长(%)</t>
  </si>
  <si>
    <t>比上年同期增长(%)(现价)</t>
  </si>
  <si>
    <t>比上年同期增长(%)</t>
  </si>
  <si>
    <t>比上年同期增长(%)  (现价)</t>
  </si>
  <si>
    <t>本月止   累  计</t>
  </si>
  <si>
    <t>本月止累计</t>
  </si>
  <si>
    <t>本月止累计</t>
  </si>
  <si>
    <t>比上年同期增减</t>
  </si>
  <si>
    <t xml:space="preserve">    房地产开发</t>
  </si>
  <si>
    <t xml:space="preserve">    项目投资</t>
  </si>
  <si>
    <t>注:本资料不含农村农户固定资产投资。</t>
  </si>
  <si>
    <t>计量
单位</t>
  </si>
  <si>
    <t>比上年同期
增长%</t>
  </si>
  <si>
    <t xml:space="preserve">    1、施工面积</t>
  </si>
  <si>
    <t xml:space="preserve">       #本年新开工面积</t>
  </si>
  <si>
    <t xml:space="preserve">    2、竣工面积</t>
  </si>
  <si>
    <t>六、项目投资按国民经济行业分</t>
  </si>
  <si>
    <t xml:space="preserve">    1、农林牧渔业</t>
  </si>
  <si>
    <t xml:space="preserve">    2、工业</t>
  </si>
  <si>
    <t xml:space="preserve">    3、其他行业</t>
  </si>
  <si>
    <t>社会消费品零售总额</t>
  </si>
  <si>
    <t>预算外收入（万元）</t>
  </si>
  <si>
    <t>总  计</t>
  </si>
  <si>
    <t>龙津镇</t>
  </si>
  <si>
    <t>全部用电量</t>
  </si>
  <si>
    <t>＃企业用电量</t>
  </si>
  <si>
    <t>内资企业户数(户)</t>
  </si>
  <si>
    <t>绝对额</t>
  </si>
  <si>
    <r>
      <t xml:space="preserve">  </t>
    </r>
    <r>
      <rPr>
        <b/>
        <sz val="14"/>
        <rFont val="仿宋_GB2312"/>
        <family val="3"/>
      </rPr>
      <t>总 计</t>
    </r>
  </si>
  <si>
    <t>沙芜乡</t>
  </si>
  <si>
    <t>比上年同期增长（%）</t>
  </si>
  <si>
    <t>指标名称</t>
  </si>
  <si>
    <r>
      <t>计量</t>
    </r>
    <r>
      <rPr>
        <sz val="10"/>
        <color indexed="8"/>
        <rFont val="宋体"/>
        <family val="0"/>
      </rPr>
      <t>单位</t>
    </r>
  </si>
  <si>
    <r>
      <t>本月止累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</si>
  <si>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t>比上年同期增长(%)</t>
  </si>
  <si>
    <t>增幅在全市位次</t>
  </si>
  <si>
    <t>一、地区生产总值</t>
  </si>
  <si>
    <t>万元</t>
  </si>
  <si>
    <t xml:space="preserve">   1、第一产业</t>
  </si>
  <si>
    <t xml:space="preserve">   2、第二产业</t>
  </si>
  <si>
    <t xml:space="preserve">   3、第三产业</t>
  </si>
  <si>
    <t>二、农林牧渔业总产值</t>
  </si>
  <si>
    <t xml:space="preserve">    工业经济效益综合指数</t>
  </si>
  <si>
    <t>%</t>
  </si>
  <si>
    <t>五、建筑业总产值</t>
  </si>
  <si>
    <t>六、社会消费品零售总额</t>
  </si>
  <si>
    <t>元</t>
  </si>
  <si>
    <t>万美元</t>
  </si>
  <si>
    <t xml:space="preserve">    实际利用外资(验资口径）</t>
  </si>
  <si>
    <t>万吨公里</t>
  </si>
  <si>
    <t>十五、全社会工业用电量</t>
  </si>
  <si>
    <t>万千瓦时</t>
  </si>
  <si>
    <t>GDP总量及各行业对GDP的贡献和拉动情况表</t>
  </si>
  <si>
    <t>22</t>
  </si>
  <si>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</si>
  <si>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3</t>
  </si>
  <si>
    <t>分乡（镇）规模以上工业生产、税收及用电情况</t>
  </si>
  <si>
    <t>4-5</t>
  </si>
  <si>
    <t>6-7</t>
  </si>
  <si>
    <t>各县（市、区）主要经济指标对比表</t>
  </si>
  <si>
    <t xml:space="preserve">    项目投资</t>
  </si>
  <si>
    <t>分乡（镇）固定资产投资完成额</t>
  </si>
  <si>
    <t>任务数</t>
  </si>
  <si>
    <t>分乡(镇)项目工作</t>
  </si>
  <si>
    <t>项目完成投资额</t>
  </si>
  <si>
    <t>本月止
累  计</t>
  </si>
  <si>
    <t>比上年同期
增长（%）</t>
  </si>
  <si>
    <t>位次</t>
  </si>
  <si>
    <t>完成计划程度(%)</t>
  </si>
  <si>
    <t>总  计</t>
  </si>
  <si>
    <t>_</t>
  </si>
  <si>
    <t>#龙津镇</t>
  </si>
  <si>
    <t>注:本资料由县发改局提供。</t>
  </si>
  <si>
    <t xml:space="preserve">     #地方公共预算支出</t>
  </si>
  <si>
    <t>合   计</t>
  </si>
  <si>
    <t>林产工业小组</t>
  </si>
  <si>
    <t>氟化工小组</t>
  </si>
  <si>
    <t>煤炭工业小组</t>
  </si>
  <si>
    <t>综合工业小组</t>
  </si>
  <si>
    <t>经济开发区</t>
  </si>
  <si>
    <t>轻纺电子工业小组</t>
  </si>
  <si>
    <t xml:space="preserve">    规模以上工业增加值</t>
  </si>
  <si>
    <t>三、规模以上工业总产值</t>
  </si>
  <si>
    <t xml:space="preserve">   限额以下零售总额</t>
  </si>
  <si>
    <t xml:space="preserve">  #限额以上零售总额</t>
  </si>
  <si>
    <t xml:space="preserve">   ②本资料由县电力公司提供。</t>
  </si>
  <si>
    <t>-</t>
  </si>
  <si>
    <r>
      <t>本月止累计完成</t>
    </r>
    <r>
      <rPr>
        <sz val="10"/>
        <rFont val="Helv"/>
        <family val="2"/>
      </rPr>
      <t>(</t>
    </r>
    <r>
      <rPr>
        <sz val="10"/>
        <rFont val="宋体"/>
        <family val="0"/>
      </rPr>
      <t>万元</t>
    </r>
    <r>
      <rPr>
        <sz val="10"/>
        <rFont val="Helv"/>
        <family val="2"/>
      </rPr>
      <t>)</t>
    </r>
  </si>
  <si>
    <t>本月完成投资</t>
  </si>
  <si>
    <t>全年任务完成情况（%）</t>
  </si>
  <si>
    <t xml:space="preserve">    其中：省内资质建筑业产值</t>
  </si>
  <si>
    <t>万元</t>
  </si>
  <si>
    <t xml:space="preserve">      期末金融机构本外币贷款余额 </t>
  </si>
  <si>
    <t>　 　＃货运周转量</t>
  </si>
  <si>
    <t xml:space="preserve">七、城镇居民人均可支配收入 </t>
  </si>
  <si>
    <t xml:space="preserve">八、农村居民人均可支配收入 </t>
  </si>
  <si>
    <t xml:space="preserve">     #地方公共财政收入</t>
  </si>
  <si>
    <t>注：工业经济效益综合指数为上月数；财政总收入不含基金。</t>
  </si>
  <si>
    <t xml:space="preserve">   ③乡镇用电情况为中心供电所电量：温郊乡、林畲乡合并到嵩溪镇；田源乡合并到嵩口镇；赖坊乡合并到沙芜乡；李家乡合并到灵地镇；里田乡合并到长校镇。</t>
  </si>
  <si>
    <t xml:space="preserve">         #国内增值税</t>
  </si>
  <si>
    <t xml:space="preserve">          改征增值税</t>
  </si>
  <si>
    <t>剩余计划投资</t>
  </si>
  <si>
    <t>四、固定资产投资完成额</t>
  </si>
  <si>
    <t>注：1.规模以上工业企业指年产品销售收入2000万元以上的工业企业；</t>
  </si>
  <si>
    <t xml:space="preserve">    2.利税资料为企业自报数、用电量资料为供电公司提供；利税为上月数。</t>
  </si>
  <si>
    <t>注：1、利税资料为企业自报数。</t>
  </si>
  <si>
    <t>一、固定资产投资(不含农户投资)</t>
  </si>
  <si>
    <t>亿元</t>
  </si>
  <si>
    <t>全年目标</t>
  </si>
  <si>
    <t>用电(万千瓦时)</t>
  </si>
  <si>
    <t>本月止   累  计</t>
  </si>
  <si>
    <t>比上年同期增长(%)</t>
  </si>
  <si>
    <t>注：本资料由县国税局和地税局提供。国税因系统原因无法提供本月数据。</t>
  </si>
  <si>
    <t>赖坊镇</t>
  </si>
  <si>
    <t>注：本资料来源于县市场监督管理局。</t>
  </si>
  <si>
    <t>-</t>
  </si>
  <si>
    <t>九、出口总额</t>
  </si>
  <si>
    <t>十、公共财政总收入</t>
  </si>
  <si>
    <t>十一、公共财政支出</t>
  </si>
  <si>
    <t>十二、期末金融机构本外币存款余额</t>
  </si>
  <si>
    <t>十三、客货运周转量</t>
  </si>
  <si>
    <t xml:space="preserve">      五千万以上</t>
  </si>
  <si>
    <t xml:space="preserve">      五千万以下</t>
  </si>
  <si>
    <t>完成计划(%)</t>
  </si>
  <si>
    <t>2017年全县国民经济运行简况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</si>
</sst>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_);[Red]\(0.0\)"/>
    <numFmt numFmtId="186" formatCode="0.00_);[Red]\(0.00\)"/>
    <numFmt numFmtId="187" formatCode="0.00_ "/>
    <numFmt numFmtId="188" formatCode="0.0_ "/>
    <numFmt numFmtId="189" formatCode="0_ "/>
    <numFmt numFmtId="190" formatCode="0_);[Red]\(0\)"/>
    <numFmt numFmtId="191" formatCode="0;_밀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;_᐀"/>
    <numFmt numFmtId="197" formatCode="_ * #,##0.0_ ;_ * \-#,##0.0_ ;_ * &quot;-&quot;??_ ;_ @_ "/>
    <numFmt numFmtId="198" formatCode="_ * #,##0_ ;_ * \-#,##0_ ;_ * &quot;-&quot;??_ ;_ @_ "/>
    <numFmt numFmtId="199" formatCode="0;_᐀"/>
    <numFmt numFmtId="200" formatCode="0;_怀"/>
    <numFmt numFmtId="201" formatCode="0.00000_);[Red]\(0.00000\)"/>
    <numFmt numFmtId="202" formatCode="0.00000_ "/>
    <numFmt numFmtId="203" formatCode="0.0000_ "/>
    <numFmt numFmtId="204" formatCode="0.000_ "/>
    <numFmt numFmtId="205" formatCode="0.0000_);[Red]\(0.0000\)"/>
    <numFmt numFmtId="206" formatCode="0.000_);[Red]\(0.000\)"/>
    <numFmt numFmtId="207" formatCode="0.0;_ᰀ"/>
    <numFmt numFmtId="208" formatCode="0.0;_�"/>
    <numFmt numFmtId="209" formatCode="0.0;_怀"/>
    <numFmt numFmtId="210" formatCode="0.00;_怀"/>
    <numFmt numFmtId="211" formatCode="0.000;_怀"/>
    <numFmt numFmtId="212" formatCode="0.0000;_怀"/>
    <numFmt numFmtId="213" formatCode="_-* #,##0.0_-;\-* #,##0.0_-;_-* &quot;-&quot;?_-;_-@_-"/>
    <numFmt numFmtId="214" formatCode="0.0000000_ "/>
    <numFmt numFmtId="215" formatCode="0.000000_ "/>
    <numFmt numFmtId="216" formatCode="#0.0"/>
    <numFmt numFmtId="217" formatCode="#0"/>
    <numFmt numFmtId="218" formatCode="0;_퀀"/>
    <numFmt numFmtId="219" formatCode="0.00;_栀"/>
    <numFmt numFmtId="220" formatCode="0.0;_밀"/>
  </numFmts>
  <fonts count="53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0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b/>
      <sz val="12"/>
      <name val="Times New Roman"/>
      <family val="1"/>
    </font>
    <font>
      <sz val="14"/>
      <name val="仿宋_GB2312"/>
      <family val="3"/>
    </font>
    <font>
      <b/>
      <sz val="14"/>
      <name val="宋体"/>
      <family val="0"/>
    </font>
    <font>
      <sz val="16"/>
      <name val="宋体"/>
      <family val="0"/>
    </font>
    <font>
      <sz val="12"/>
      <name val="仿宋_GB2312"/>
      <family val="3"/>
    </font>
    <font>
      <sz val="10.5"/>
      <name val="Times New Roman"/>
      <family val="1"/>
    </font>
    <font>
      <b/>
      <sz val="16"/>
      <name val="黑体"/>
      <family val="3"/>
    </font>
    <font>
      <sz val="10.5"/>
      <name val="宋体"/>
      <family val="0"/>
    </font>
    <font>
      <sz val="10"/>
      <color indexed="8"/>
      <name val="Arial"/>
      <family val="2"/>
    </font>
    <font>
      <sz val="12"/>
      <color indexed="10"/>
      <name val="宋体"/>
      <family val="0"/>
    </font>
    <font>
      <b/>
      <sz val="10"/>
      <name val="仿宋_GB2312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0"/>
      <name val="Helv"/>
      <family val="2"/>
    </font>
    <font>
      <sz val="12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b/>
      <sz val="16"/>
      <name val="仿宋_GB2312"/>
      <family val="3"/>
    </font>
    <font>
      <b/>
      <sz val="14"/>
      <name val="Times New Roman"/>
      <family val="1"/>
    </font>
    <font>
      <sz val="12"/>
      <color indexed="8"/>
      <name val="宋体"/>
      <family val="0"/>
    </font>
    <font>
      <b/>
      <sz val="16"/>
      <name val="宋体"/>
      <family val="0"/>
    </font>
    <font>
      <sz val="11"/>
      <name val="仿宋_GB2312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7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6" borderId="5" applyNumberFormat="0" applyAlignment="0" applyProtection="0"/>
    <xf numFmtId="0" fontId="39" fillId="17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16" borderId="8" applyNumberFormat="0" applyAlignment="0" applyProtection="0"/>
    <xf numFmtId="0" fontId="45" fillId="7" borderId="5" applyNumberFormat="0" applyAlignment="0" applyProtection="0"/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6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13" xfId="57" applyFont="1" applyBorder="1" applyAlignment="1">
      <alignment horizontal="right" vertical="center" wrapText="1"/>
      <protection/>
    </xf>
    <xf numFmtId="0" fontId="13" fillId="0" borderId="11" xfId="57" applyFont="1" applyBorder="1" applyAlignment="1">
      <alignment horizontal="right" vertical="center" wrapText="1"/>
      <protection/>
    </xf>
    <xf numFmtId="188" fontId="13" fillId="0" borderId="13" xfId="57" applyNumberFormat="1" applyFont="1" applyBorder="1" applyAlignment="1">
      <alignment horizontal="right" vertical="center" wrapText="1"/>
      <protection/>
    </xf>
    <xf numFmtId="189" fontId="13" fillId="0" borderId="11" xfId="57" applyNumberFormat="1" applyFont="1" applyBorder="1" applyAlignment="1">
      <alignment horizontal="right" vertical="center" wrapText="1"/>
      <protection/>
    </xf>
    <xf numFmtId="188" fontId="0" fillId="0" borderId="11" xfId="0" applyNumberFormat="1" applyBorder="1" applyAlignment="1">
      <alignment/>
    </xf>
    <xf numFmtId="0" fontId="15" fillId="0" borderId="0" xfId="0" applyFont="1" applyAlignment="1">
      <alignment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22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0" fontId="21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right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189" fontId="18" fillId="0" borderId="0" xfId="0" applyNumberFormat="1" applyFont="1" applyBorder="1" applyAlignment="1">
      <alignment/>
    </xf>
    <xf numFmtId="189" fontId="18" fillId="0" borderId="11" xfId="0" applyNumberFormat="1" applyFont="1" applyBorder="1" applyAlignment="1">
      <alignment/>
    </xf>
    <xf numFmtId="189" fontId="18" fillId="0" borderId="20" xfId="0" applyNumberFormat="1" applyFont="1" applyBorder="1" applyAlignment="1">
      <alignment/>
    </xf>
    <xf numFmtId="189" fontId="4" fillId="0" borderId="27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188" fontId="13" fillId="0" borderId="11" xfId="57" applyNumberFormat="1" applyFont="1" applyBorder="1" applyAlignment="1">
      <alignment horizontal="right" vertical="center" wrapText="1"/>
      <protection/>
    </xf>
    <xf numFmtId="0" fontId="0" fillId="0" borderId="0" xfId="54">
      <alignment/>
      <protection/>
    </xf>
    <xf numFmtId="0" fontId="12" fillId="0" borderId="10" xfId="57" applyFont="1" applyBorder="1" applyAlignment="1">
      <alignment horizontal="center" vertical="center" wrapText="1"/>
      <protection/>
    </xf>
    <xf numFmtId="0" fontId="13" fillId="0" borderId="20" xfId="57" applyFont="1" applyBorder="1" applyAlignment="1">
      <alignment horizontal="right" vertical="center" wrapText="1"/>
      <protection/>
    </xf>
    <xf numFmtId="188" fontId="13" fillId="0" borderId="20" xfId="57" applyNumberFormat="1" applyFont="1" applyBorder="1" applyAlignment="1">
      <alignment horizontal="right" vertical="center" wrapText="1"/>
      <protection/>
    </xf>
    <xf numFmtId="188" fontId="13" fillId="0" borderId="28" xfId="57" applyNumberFormat="1" applyFont="1" applyBorder="1" applyAlignment="1">
      <alignment horizontal="right" vertical="center" wrapText="1"/>
      <protection/>
    </xf>
    <xf numFmtId="49" fontId="0" fillId="0" borderId="0" xfId="0" applyNumberFormat="1" applyAlignment="1">
      <alignment/>
    </xf>
    <xf numFmtId="49" fontId="4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/>
    </xf>
    <xf numFmtId="190" fontId="19" fillId="0" borderId="0" xfId="0" applyNumberFormat="1" applyFont="1" applyBorder="1" applyAlignment="1">
      <alignment horizontal="right"/>
    </xf>
    <xf numFmtId="188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25" fillId="24" borderId="11" xfId="0" applyFont="1" applyFill="1" applyBorder="1" applyAlignment="1">
      <alignment horizontal="center" vertical="center"/>
    </xf>
    <xf numFmtId="0" fontId="25" fillId="24" borderId="2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12" fillId="0" borderId="29" xfId="57" applyFont="1" applyBorder="1" applyAlignment="1">
      <alignment horizontal="center" vertical="center" wrapText="1"/>
      <protection/>
    </xf>
    <xf numFmtId="0" fontId="13" fillId="0" borderId="30" xfId="57" applyFont="1" applyBorder="1" applyAlignment="1">
      <alignment horizontal="right" vertical="center" wrapText="1"/>
      <protection/>
    </xf>
    <xf numFmtId="188" fontId="13" fillId="0" borderId="30" xfId="57" applyNumberFormat="1" applyFont="1" applyBorder="1" applyAlignment="1">
      <alignment horizontal="right" vertical="center" wrapText="1"/>
      <protection/>
    </xf>
    <xf numFmtId="0" fontId="18" fillId="0" borderId="27" xfId="54" applyFont="1" applyBorder="1">
      <alignment/>
      <protection/>
    </xf>
    <xf numFmtId="0" fontId="18" fillId="0" borderId="31" xfId="54" applyFont="1" applyBorder="1">
      <alignment/>
      <protection/>
    </xf>
    <xf numFmtId="0" fontId="12" fillId="0" borderId="12" xfId="57" applyFont="1" applyBorder="1" applyAlignment="1">
      <alignment horizontal="center" vertical="center" wrapText="1"/>
      <protection/>
    </xf>
    <xf numFmtId="44" fontId="24" fillId="0" borderId="0" xfId="62" applyFont="1" applyBorder="1" applyAlignment="1">
      <alignment horizontal="left" vertical="center" wrapText="1"/>
    </xf>
    <xf numFmtId="0" fontId="23" fillId="0" borderId="0" xfId="54" applyFont="1">
      <alignment/>
      <protection/>
    </xf>
    <xf numFmtId="0" fontId="0" fillId="0" borderId="0" xfId="54" applyAlignment="1">
      <alignment horizontal="center"/>
      <protection/>
    </xf>
    <xf numFmtId="0" fontId="0" fillId="0" borderId="0" xfId="54" applyBorder="1">
      <alignment/>
      <protection/>
    </xf>
    <xf numFmtId="189" fontId="13" fillId="0" borderId="13" xfId="57" applyNumberFormat="1" applyFont="1" applyBorder="1" applyAlignment="1">
      <alignment horizontal="right" vertical="center" wrapText="1"/>
      <protection/>
    </xf>
    <xf numFmtId="188" fontId="22" fillId="0" borderId="11" xfId="57" applyNumberFormat="1" applyFont="1" applyBorder="1" applyAlignment="1">
      <alignment horizontal="right" vertical="center" wrapText="1"/>
      <protection/>
    </xf>
    <xf numFmtId="188" fontId="22" fillId="0" borderId="13" xfId="57" applyNumberFormat="1" applyFont="1" applyBorder="1" applyAlignment="1">
      <alignment horizontal="right" vertical="center" wrapText="1"/>
      <protection/>
    </xf>
    <xf numFmtId="188" fontId="12" fillId="0" borderId="20" xfId="57" applyNumberFormat="1" applyFont="1" applyBorder="1" applyAlignment="1">
      <alignment horizontal="center" vertical="center" wrapText="1"/>
      <protection/>
    </xf>
    <xf numFmtId="189" fontId="0" fillId="0" borderId="0" xfId="0" applyNumberFormat="1" applyAlignment="1">
      <alignment/>
    </xf>
    <xf numFmtId="189" fontId="13" fillId="0" borderId="30" xfId="57" applyNumberFormat="1" applyFont="1" applyBorder="1" applyAlignment="1">
      <alignment horizontal="right" vertical="center" wrapText="1"/>
      <protection/>
    </xf>
    <xf numFmtId="189" fontId="13" fillId="0" borderId="11" xfId="0" applyNumberFormat="1" applyFont="1" applyBorder="1" applyAlignment="1">
      <alignment horizontal="right" vertical="center"/>
    </xf>
    <xf numFmtId="189" fontId="13" fillId="0" borderId="20" xfId="57" applyNumberFormat="1" applyFont="1" applyBorder="1" applyAlignment="1">
      <alignment horizontal="right" vertical="center" wrapText="1"/>
      <protection/>
    </xf>
    <xf numFmtId="189" fontId="12" fillId="0" borderId="20" xfId="57" applyNumberFormat="1" applyFont="1" applyBorder="1" applyAlignment="1">
      <alignment horizontal="center" vertical="center" wrapText="1"/>
      <protection/>
    </xf>
    <xf numFmtId="189" fontId="0" fillId="0" borderId="0" xfId="0" applyNumberFormat="1" applyBorder="1" applyAlignment="1">
      <alignment/>
    </xf>
    <xf numFmtId="188" fontId="23" fillId="0" borderId="0" xfId="54" applyNumberFormat="1" applyFont="1">
      <alignment/>
      <protection/>
    </xf>
    <xf numFmtId="188" fontId="0" fillId="0" borderId="0" xfId="54" applyNumberFormat="1">
      <alignment/>
      <protection/>
    </xf>
    <xf numFmtId="189" fontId="23" fillId="0" borderId="0" xfId="54" applyNumberFormat="1" applyFont="1">
      <alignment/>
      <protection/>
    </xf>
    <xf numFmtId="189" fontId="0" fillId="0" borderId="0" xfId="54" applyNumberFormat="1">
      <alignment/>
      <protection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27" fillId="0" borderId="0" xfId="0" applyFont="1" applyAlignment="1">
      <alignment/>
    </xf>
    <xf numFmtId="188" fontId="2" fillId="0" borderId="13" xfId="0" applyNumberFormat="1" applyFont="1" applyBorder="1" applyAlignment="1">
      <alignment horizontal="right" vertical="center"/>
    </xf>
    <xf numFmtId="189" fontId="2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7" fillId="0" borderId="11" xfId="0" applyFont="1" applyBorder="1" applyAlignment="1">
      <alignment vertical="center"/>
    </xf>
    <xf numFmtId="0" fontId="27" fillId="0" borderId="11" xfId="0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188" fontId="15" fillId="0" borderId="0" xfId="0" applyNumberFormat="1" applyFont="1" applyAlignment="1">
      <alignment/>
    </xf>
    <xf numFmtId="0" fontId="15" fillId="0" borderId="35" xfId="0" applyFont="1" applyBorder="1" applyAlignment="1">
      <alignment/>
    </xf>
    <xf numFmtId="0" fontId="15" fillId="0" borderId="36" xfId="0" applyFont="1" applyBorder="1" applyAlignment="1">
      <alignment/>
    </xf>
    <xf numFmtId="188" fontId="15" fillId="0" borderId="37" xfId="0" applyNumberFormat="1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39" xfId="0" applyFont="1" applyBorder="1" applyAlignment="1">
      <alignment/>
    </xf>
    <xf numFmtId="188" fontId="15" fillId="0" borderId="40" xfId="0" applyNumberFormat="1" applyFont="1" applyBorder="1" applyAlignment="1">
      <alignment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188" fontId="15" fillId="0" borderId="34" xfId="0" applyNumberFormat="1" applyFont="1" applyBorder="1" applyAlignment="1">
      <alignment horizontal="center" vertical="center" wrapText="1"/>
    </xf>
    <xf numFmtId="186" fontId="25" fillId="0" borderId="41" xfId="0" applyNumberFormat="1" applyFont="1" applyBorder="1" applyAlignment="1">
      <alignment vertical="center"/>
    </xf>
    <xf numFmtId="188" fontId="18" fillId="0" borderId="42" xfId="0" applyNumberFormat="1" applyFont="1" applyBorder="1" applyAlignment="1">
      <alignment horizontal="right" vertical="center"/>
    </xf>
    <xf numFmtId="188" fontId="18" fillId="0" borderId="43" xfId="0" applyNumberFormat="1" applyFont="1" applyBorder="1" applyAlignment="1">
      <alignment horizontal="right" vertical="center"/>
    </xf>
    <xf numFmtId="188" fontId="18" fillId="0" borderId="36" xfId="0" applyNumberFormat="1" applyFont="1" applyBorder="1" applyAlignment="1">
      <alignment horizontal="right" vertical="center"/>
    </xf>
    <xf numFmtId="188" fontId="18" fillId="0" borderId="37" xfId="0" applyNumberFormat="1" applyFont="1" applyBorder="1" applyAlignment="1">
      <alignment horizontal="right" vertical="center"/>
    </xf>
    <xf numFmtId="188" fontId="18" fillId="0" borderId="30" xfId="0" applyNumberFormat="1" applyFont="1" applyBorder="1" applyAlignment="1">
      <alignment horizontal="right" vertical="center"/>
    </xf>
    <xf numFmtId="188" fontId="12" fillId="0" borderId="11" xfId="0" applyNumberFormat="1" applyFont="1" applyBorder="1" applyAlignment="1">
      <alignment horizontal="right" vertical="center" wrapText="1"/>
    </xf>
    <xf numFmtId="0" fontId="18" fillId="0" borderId="11" xfId="0" applyFont="1" applyBorder="1" applyAlignment="1">
      <alignment vertical="center"/>
    </xf>
    <xf numFmtId="185" fontId="18" fillId="0" borderId="11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188" fontId="18" fillId="0" borderId="11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188" fontId="18" fillId="0" borderId="13" xfId="0" applyNumberFormat="1" applyFont="1" applyBorder="1" applyAlignment="1">
      <alignment horizontal="right" vertical="center"/>
    </xf>
    <xf numFmtId="188" fontId="18" fillId="0" borderId="11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85" fontId="18" fillId="0" borderId="20" xfId="0" applyNumberFormat="1" applyFont="1" applyBorder="1" applyAlignment="1">
      <alignment horizontal="right" vertical="center"/>
    </xf>
    <xf numFmtId="185" fontId="18" fillId="0" borderId="30" xfId="0" applyNumberFormat="1" applyFont="1" applyBorder="1" applyAlignment="1">
      <alignment horizontal="right" vertical="center"/>
    </xf>
    <xf numFmtId="0" fontId="18" fillId="0" borderId="44" xfId="0" applyFont="1" applyBorder="1" applyAlignment="1">
      <alignment horizontal="right" vertical="center"/>
    </xf>
    <xf numFmtId="185" fontId="18" fillId="0" borderId="33" xfId="0" applyNumberFormat="1" applyFont="1" applyBorder="1" applyAlignment="1">
      <alignment horizontal="center" vertical="center" wrapText="1"/>
    </xf>
    <xf numFmtId="188" fontId="18" fillId="0" borderId="33" xfId="0" applyNumberFormat="1" applyFont="1" applyBorder="1" applyAlignment="1">
      <alignment horizontal="center" vertical="center" wrapText="1"/>
    </xf>
    <xf numFmtId="0" fontId="18" fillId="0" borderId="34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center" vertical="center"/>
    </xf>
    <xf numFmtId="188" fontId="12" fillId="0" borderId="20" xfId="0" applyNumberFormat="1" applyFont="1" applyBorder="1" applyAlignment="1">
      <alignment horizontal="right" vertical="center" wrapText="1"/>
    </xf>
    <xf numFmtId="189" fontId="12" fillId="0" borderId="11" xfId="0" applyNumberFormat="1" applyFont="1" applyBorder="1" applyAlignment="1">
      <alignment horizontal="right" vertical="center"/>
    </xf>
    <xf numFmtId="0" fontId="18" fillId="0" borderId="30" xfId="0" applyFont="1" applyBorder="1" applyAlignment="1">
      <alignment horizontal="center" vertical="center" wrapText="1"/>
    </xf>
    <xf numFmtId="188" fontId="18" fillId="0" borderId="13" xfId="0" applyNumberFormat="1" applyFont="1" applyBorder="1" applyAlignment="1">
      <alignment/>
    </xf>
    <xf numFmtId="188" fontId="18" fillId="0" borderId="20" xfId="0" applyNumberFormat="1" applyFont="1" applyBorder="1" applyAlignment="1">
      <alignment/>
    </xf>
    <xf numFmtId="188" fontId="18" fillId="0" borderId="28" xfId="0" applyNumberFormat="1" applyFont="1" applyBorder="1" applyAlignment="1">
      <alignment/>
    </xf>
    <xf numFmtId="0" fontId="18" fillId="0" borderId="10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45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vertical="center"/>
    </xf>
    <xf numFmtId="0" fontId="8" fillId="0" borderId="29" xfId="0" applyFont="1" applyBorder="1" applyAlignment="1">
      <alignment horizontal="center" vertical="center" wrapText="1"/>
    </xf>
    <xf numFmtId="188" fontId="18" fillId="0" borderId="11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190" fontId="18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190" fontId="18" fillId="0" borderId="2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8" fillId="0" borderId="10" xfId="0" applyFont="1" applyBorder="1" applyAlignment="1">
      <alignment horizontal="left" vertical="top" wrapText="1"/>
    </xf>
    <xf numFmtId="0" fontId="0" fillId="0" borderId="46" xfId="0" applyBorder="1" applyAlignment="1">
      <alignment/>
    </xf>
    <xf numFmtId="0" fontId="18" fillId="24" borderId="10" xfId="0" applyFont="1" applyFill="1" applyBorder="1" applyAlignment="1">
      <alignment horizontal="left" vertical="center" wrapText="1"/>
    </xf>
    <xf numFmtId="189" fontId="2" fillId="0" borderId="11" xfId="0" applyNumberFormat="1" applyFont="1" applyBorder="1" applyAlignment="1">
      <alignment horizontal="right"/>
    </xf>
    <xf numFmtId="188" fontId="2" fillId="0" borderId="13" xfId="0" applyNumberFormat="1" applyFont="1" applyBorder="1" applyAlignment="1">
      <alignment/>
    </xf>
    <xf numFmtId="189" fontId="2" fillId="0" borderId="13" xfId="0" applyNumberFormat="1" applyFont="1" applyBorder="1" applyAlignment="1">
      <alignment horizontal="center"/>
    </xf>
    <xf numFmtId="0" fontId="25" fillId="24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/>
    </xf>
    <xf numFmtId="189" fontId="28" fillId="0" borderId="11" xfId="0" applyNumberFormat="1" applyFont="1" applyBorder="1" applyAlignment="1">
      <alignment horizontal="right"/>
    </xf>
    <xf numFmtId="188" fontId="28" fillId="0" borderId="13" xfId="0" applyNumberFormat="1" applyFont="1" applyBorder="1" applyAlignment="1">
      <alignment/>
    </xf>
    <xf numFmtId="189" fontId="28" fillId="0" borderId="13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18" fillId="0" borderId="10" xfId="0" applyFont="1" applyBorder="1" applyAlignment="1">
      <alignment/>
    </xf>
    <xf numFmtId="188" fontId="2" fillId="0" borderId="13" xfId="0" applyNumberFormat="1" applyFont="1" applyBorder="1" applyAlignment="1">
      <alignment horizontal="right"/>
    </xf>
    <xf numFmtId="0" fontId="18" fillId="0" borderId="12" xfId="0" applyFont="1" applyBorder="1" applyAlignment="1">
      <alignment/>
    </xf>
    <xf numFmtId="189" fontId="2" fillId="0" borderId="20" xfId="0" applyNumberFormat="1" applyFont="1" applyBorder="1" applyAlignment="1">
      <alignment/>
    </xf>
    <xf numFmtId="188" fontId="2" fillId="0" borderId="28" xfId="0" applyNumberFormat="1" applyFont="1" applyBorder="1" applyAlignment="1">
      <alignment/>
    </xf>
    <xf numFmtId="189" fontId="2" fillId="0" borderId="28" xfId="0" applyNumberFormat="1" applyFont="1" applyBorder="1" applyAlignment="1">
      <alignment horizontal="center"/>
    </xf>
    <xf numFmtId="0" fontId="18" fillId="0" borderId="38" xfId="0" applyFont="1" applyFill="1" applyBorder="1" applyAlignment="1">
      <alignment/>
    </xf>
    <xf numFmtId="0" fontId="25" fillId="24" borderId="39" xfId="0" applyFont="1" applyFill="1" applyBorder="1" applyAlignment="1">
      <alignment horizontal="center" vertical="center"/>
    </xf>
    <xf numFmtId="189" fontId="2" fillId="0" borderId="39" xfId="0" applyNumberFormat="1" applyFont="1" applyBorder="1" applyAlignment="1">
      <alignment/>
    </xf>
    <xf numFmtId="188" fontId="2" fillId="0" borderId="40" xfId="0" applyNumberFormat="1" applyFont="1" applyBorder="1" applyAlignment="1">
      <alignment/>
    </xf>
    <xf numFmtId="0" fontId="4" fillId="0" borderId="0" xfId="0" applyFont="1" applyFill="1" applyBorder="1" applyAlignment="1">
      <alignment vertical="center"/>
    </xf>
    <xf numFmtId="189" fontId="0" fillId="0" borderId="0" xfId="0" applyNumberFormat="1" applyAlignment="1">
      <alignment horizontal="center"/>
    </xf>
    <xf numFmtId="0" fontId="0" fillId="0" borderId="11" xfId="0" applyBorder="1" applyAlignment="1">
      <alignment horizontal="center" vertical="center" wrapText="1"/>
    </xf>
    <xf numFmtId="189" fontId="0" fillId="0" borderId="11" xfId="0" applyNumberFormat="1" applyBorder="1" applyAlignment="1">
      <alignment horizontal="center" vertical="center" wrapText="1"/>
    </xf>
    <xf numFmtId="189" fontId="0" fillId="0" borderId="13" xfId="0" applyNumberForma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189" fontId="0" fillId="0" borderId="11" xfId="0" applyNumberFormat="1" applyBorder="1" applyAlignment="1">
      <alignment/>
    </xf>
    <xf numFmtId="189" fontId="27" fillId="0" borderId="11" xfId="0" applyNumberFormat="1" applyFont="1" applyBorder="1" applyAlignment="1">
      <alignment horizontal="right"/>
    </xf>
    <xf numFmtId="188" fontId="27" fillId="0" borderId="11" xfId="0" applyNumberFormat="1" applyFont="1" applyBorder="1" applyAlignment="1">
      <alignment/>
    </xf>
    <xf numFmtId="0" fontId="27" fillId="0" borderId="13" xfId="0" applyFont="1" applyBorder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189" fontId="0" fillId="0" borderId="11" xfId="0" applyNumberForma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189" fontId="27" fillId="0" borderId="13" xfId="0" applyNumberFormat="1" applyFont="1" applyBorder="1" applyAlignment="1">
      <alignment horizontal="right"/>
    </xf>
    <xf numFmtId="189" fontId="0" fillId="0" borderId="11" xfId="0" applyNumberFormat="1" applyBorder="1" applyAlignment="1">
      <alignment horizontal="right" vertical="center" wrapText="1"/>
    </xf>
    <xf numFmtId="188" fontId="0" fillId="0" borderId="11" xfId="0" applyNumberFormat="1" applyBorder="1" applyAlignment="1">
      <alignment horizontal="right" vertical="center" wrapText="1"/>
    </xf>
    <xf numFmtId="0" fontId="25" fillId="0" borderId="11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0" fillId="0" borderId="26" xfId="54" applyBorder="1" applyAlignment="1">
      <alignment horizontal="center"/>
      <protection/>
    </xf>
    <xf numFmtId="0" fontId="0" fillId="0" borderId="29" xfId="54" applyBorder="1" applyAlignment="1">
      <alignment horizontal="center"/>
      <protection/>
    </xf>
    <xf numFmtId="0" fontId="24" fillId="0" borderId="30" xfId="57" applyFont="1" applyBorder="1" applyAlignment="1">
      <alignment horizontal="center" vertical="center" wrapText="1"/>
      <protection/>
    </xf>
    <xf numFmtId="0" fontId="18" fillId="0" borderId="35" xfId="0" applyFont="1" applyBorder="1" applyAlignment="1">
      <alignment horizontal="left" vertical="center"/>
    </xf>
    <xf numFmtId="0" fontId="0" fillId="0" borderId="11" xfId="55" applyFont="1" applyBorder="1" applyAlignment="1">
      <alignment horizontal="right" vertical="center"/>
      <protection/>
    </xf>
    <xf numFmtId="188" fontId="0" fillId="0" borderId="11" xfId="55" applyNumberFormat="1" applyFont="1" applyBorder="1" applyAlignment="1">
      <alignment horizontal="right" vertical="center"/>
      <protection/>
    </xf>
    <xf numFmtId="0" fontId="0" fillId="0" borderId="13" xfId="55" applyFont="1" applyBorder="1" applyAlignment="1">
      <alignment horizontal="right" vertical="center"/>
      <protection/>
    </xf>
    <xf numFmtId="49" fontId="0" fillId="0" borderId="11" xfId="55" applyNumberFormat="1" applyFont="1" applyBorder="1" applyAlignment="1">
      <alignment horizontal="right" vertical="center"/>
      <protection/>
    </xf>
    <xf numFmtId="0" fontId="0" fillId="0" borderId="11" xfId="55" applyFont="1" applyFill="1" applyBorder="1" applyAlignment="1">
      <alignment horizontal="right" vertical="center"/>
      <protection/>
    </xf>
    <xf numFmtId="188" fontId="0" fillId="0" borderId="13" xfId="56" applyNumberFormat="1" applyFont="1" applyFill="1" applyBorder="1" applyAlignment="1">
      <alignment horizontal="right" vertical="center"/>
      <protection/>
    </xf>
    <xf numFmtId="0" fontId="0" fillId="0" borderId="11" xfId="56" applyNumberFormat="1" applyFont="1" applyFill="1" applyBorder="1" applyAlignment="1">
      <alignment horizontal="right"/>
      <protection/>
    </xf>
    <xf numFmtId="188" fontId="0" fillId="0" borderId="13" xfId="56" applyNumberFormat="1" applyFont="1" applyFill="1" applyBorder="1" applyAlignment="1">
      <alignment horizontal="right"/>
      <protection/>
    </xf>
    <xf numFmtId="0" fontId="0" fillId="0" borderId="42" xfId="56" applyNumberFormat="1" applyFont="1" applyFill="1" applyBorder="1" applyAlignment="1">
      <alignment horizontal="right"/>
      <protection/>
    </xf>
    <xf numFmtId="0" fontId="0" fillId="0" borderId="11" xfId="56" applyFont="1" applyFill="1" applyBorder="1" applyAlignment="1">
      <alignment horizontal="right"/>
      <protection/>
    </xf>
    <xf numFmtId="0" fontId="0" fillId="0" borderId="20" xfId="56" applyFont="1" applyFill="1" applyBorder="1" applyAlignment="1">
      <alignment horizontal="right"/>
      <protection/>
    </xf>
    <xf numFmtId="188" fontId="0" fillId="0" borderId="28" xfId="56" applyNumberFormat="1" applyFont="1" applyFill="1" applyBorder="1" applyAlignment="1">
      <alignment horizontal="right"/>
      <protection/>
    </xf>
    <xf numFmtId="188" fontId="18" fillId="0" borderId="28" xfId="0" applyNumberFormat="1" applyFont="1" applyBorder="1" applyAlignment="1">
      <alignment horizontal="right" vertical="center"/>
    </xf>
    <xf numFmtId="186" fontId="25" fillId="0" borderId="42" xfId="0" applyNumberFormat="1" applyFont="1" applyBorder="1" applyAlignment="1">
      <alignment horizontal="center" vertical="center"/>
    </xf>
    <xf numFmtId="186" fontId="25" fillId="0" borderId="36" xfId="0" applyNumberFormat="1" applyFont="1" applyBorder="1" applyAlignment="1">
      <alignment horizontal="center" vertical="center"/>
    </xf>
    <xf numFmtId="186" fontId="18" fillId="0" borderId="45" xfId="0" applyNumberFormat="1" applyFont="1" applyBorder="1" applyAlignment="1">
      <alignment horizontal="center" vertical="center"/>
    </xf>
    <xf numFmtId="186" fontId="18" fillId="0" borderId="15" xfId="0" applyNumberFormat="1" applyFont="1" applyBorder="1" applyAlignment="1">
      <alignment horizontal="center" vertical="center" wrapText="1"/>
    </xf>
    <xf numFmtId="188" fontId="18" fillId="0" borderId="47" xfId="0" applyNumberFormat="1" applyFont="1" applyBorder="1" applyAlignment="1">
      <alignment horizontal="center" vertical="center" wrapText="1"/>
    </xf>
    <xf numFmtId="185" fontId="18" fillId="0" borderId="47" xfId="0" applyNumberFormat="1" applyFont="1" applyBorder="1" applyAlignment="1">
      <alignment horizontal="center" vertical="center" wrapText="1"/>
    </xf>
    <xf numFmtId="185" fontId="18" fillId="0" borderId="48" xfId="0" applyNumberFormat="1" applyFont="1" applyBorder="1" applyAlignment="1">
      <alignment horizontal="center" vertical="center" wrapText="1"/>
    </xf>
    <xf numFmtId="190" fontId="0" fillId="0" borderId="29" xfId="56" applyNumberFormat="1" applyFont="1" applyFill="1" applyBorder="1" applyAlignment="1">
      <alignment horizontal="right" vertical="center"/>
      <protection/>
    </xf>
    <xf numFmtId="190" fontId="0" fillId="0" borderId="11" xfId="56" applyNumberFormat="1" applyFont="1" applyFill="1" applyBorder="1" applyAlignment="1">
      <alignment horizontal="right" vertical="center"/>
      <protection/>
    </xf>
    <xf numFmtId="0" fontId="12" fillId="0" borderId="0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/>
    </xf>
    <xf numFmtId="186" fontId="25" fillId="0" borderId="30" xfId="0" applyNumberFormat="1" applyFont="1" applyBorder="1" applyAlignment="1">
      <alignment horizontal="center" vertical="center"/>
    </xf>
    <xf numFmtId="188" fontId="18" fillId="0" borderId="44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8" fillId="0" borderId="13" xfId="0" applyFont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horizontal="right"/>
    </xf>
    <xf numFmtId="10" fontId="11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/>
    </xf>
    <xf numFmtId="0" fontId="51" fillId="0" borderId="13" xfId="0" applyFont="1" applyBorder="1" applyAlignment="1">
      <alignment vertical="center"/>
    </xf>
    <xf numFmtId="2" fontId="0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88" fontId="12" fillId="0" borderId="13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88" fontId="12" fillId="0" borderId="28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/>
    </xf>
    <xf numFmtId="187" fontId="2" fillId="0" borderId="11" xfId="0" applyNumberFormat="1" applyFont="1" applyBorder="1" applyAlignment="1">
      <alignment horizontal="right" vertical="center"/>
    </xf>
    <xf numFmtId="188" fontId="15" fillId="0" borderId="37" xfId="0" applyNumberFormat="1" applyFont="1" applyBorder="1" applyAlignment="1">
      <alignment horizontal="right"/>
    </xf>
    <xf numFmtId="188" fontId="18" fillId="0" borderId="0" xfId="0" applyNumberFormat="1" applyFont="1" applyBorder="1" applyAlignment="1">
      <alignment horizontal="right" vertical="center"/>
    </xf>
    <xf numFmtId="187" fontId="2" fillId="0" borderId="11" xfId="0" applyNumberFormat="1" applyFont="1" applyBorder="1" applyAlignment="1">
      <alignment horizontal="right"/>
    </xf>
    <xf numFmtId="187" fontId="2" fillId="0" borderId="13" xfId="0" applyNumberFormat="1" applyFont="1" applyBorder="1" applyAlignment="1">
      <alignment horizontal="right" vertical="center"/>
    </xf>
    <xf numFmtId="187" fontId="28" fillId="0" borderId="13" xfId="0" applyNumberFormat="1" applyFont="1" applyBorder="1" applyAlignment="1">
      <alignment/>
    </xf>
    <xf numFmtId="188" fontId="13" fillId="0" borderId="44" xfId="57" applyNumberFormat="1" applyFont="1" applyBorder="1" applyAlignment="1">
      <alignment horizontal="right" vertical="center" wrapText="1"/>
      <protection/>
    </xf>
    <xf numFmtId="188" fontId="2" fillId="0" borderId="11" xfId="0" applyNumberFormat="1" applyFont="1" applyBorder="1" applyAlignment="1">
      <alignment horizontal="right" vertical="center"/>
    </xf>
    <xf numFmtId="190" fontId="2" fillId="0" borderId="13" xfId="0" applyNumberFormat="1" applyFont="1" applyBorder="1" applyAlignment="1">
      <alignment horizontal="center" vertical="center" wrapText="1"/>
    </xf>
    <xf numFmtId="188" fontId="0" fillId="0" borderId="43" xfId="56" applyNumberFormat="1" applyFont="1" applyFill="1" applyBorder="1" applyAlignment="1">
      <alignment horizontal="right"/>
      <protection/>
    </xf>
    <xf numFmtId="0" fontId="11" fillId="0" borderId="0" xfId="0" applyFont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 wrapText="1"/>
    </xf>
    <xf numFmtId="188" fontId="4" fillId="0" borderId="50" xfId="0" applyNumberFormat="1" applyFont="1" applyBorder="1" applyAlignment="1">
      <alignment horizontal="center" vertical="center" wrapText="1"/>
    </xf>
    <xf numFmtId="188" fontId="4" fillId="0" borderId="13" xfId="0" applyNumberFormat="1" applyFont="1" applyBorder="1" applyAlignment="1">
      <alignment horizontal="center" vertical="center" wrapText="1"/>
    </xf>
    <xf numFmtId="0" fontId="10" fillId="24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0" borderId="46" xfId="0" applyBorder="1" applyAlignment="1">
      <alignment/>
    </xf>
    <xf numFmtId="0" fontId="9" fillId="24" borderId="45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0" xfId="54" applyFont="1" applyAlignment="1">
      <alignment horizontal="center" vertical="center" wrapText="1"/>
      <protection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89" fontId="12" fillId="0" borderId="42" xfId="0" applyNumberFormat="1" applyFont="1" applyBorder="1" applyAlignment="1">
      <alignment horizontal="center" vertical="center" wrapText="1"/>
    </xf>
    <xf numFmtId="189" fontId="0" fillId="0" borderId="39" xfId="0" applyNumberFormat="1" applyFont="1" applyBorder="1" applyAlignment="1">
      <alignment horizontal="center" vertical="center"/>
    </xf>
    <xf numFmtId="188" fontId="12" fillId="0" borderId="43" xfId="0" applyNumberFormat="1" applyFont="1" applyBorder="1" applyAlignment="1">
      <alignment horizontal="center" vertical="center" wrapText="1"/>
    </xf>
    <xf numFmtId="188" fontId="0" fillId="0" borderId="40" xfId="0" applyNumberFormat="1" applyFont="1" applyBorder="1" applyAlignment="1">
      <alignment horizontal="center" vertical="center" wrapText="1"/>
    </xf>
    <xf numFmtId="189" fontId="12" fillId="0" borderId="11" xfId="57" applyNumberFormat="1" applyFont="1" applyBorder="1" applyAlignment="1">
      <alignment horizontal="center" vertical="center" wrapText="1"/>
      <protection/>
    </xf>
    <xf numFmtId="189" fontId="0" fillId="0" borderId="20" xfId="0" applyNumberForma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2" fillId="0" borderId="52" xfId="57" applyFont="1" applyBorder="1" applyAlignment="1">
      <alignment horizontal="center" vertical="center" wrapText="1"/>
      <protection/>
    </xf>
    <xf numFmtId="0" fontId="12" fillId="0" borderId="35" xfId="57" applyFont="1" applyBorder="1" applyAlignment="1">
      <alignment horizontal="center" vertical="center" wrapText="1"/>
      <protection/>
    </xf>
    <xf numFmtId="0" fontId="12" fillId="0" borderId="38" xfId="57" applyFont="1" applyBorder="1" applyAlignment="1">
      <alignment horizontal="center" vertical="center" wrapText="1"/>
      <protection/>
    </xf>
    <xf numFmtId="0" fontId="12" fillId="0" borderId="15" xfId="57" applyFont="1" applyBorder="1" applyAlignment="1">
      <alignment horizontal="center" vertical="center" wrapText="1"/>
      <protection/>
    </xf>
    <xf numFmtId="0" fontId="12" fillId="0" borderId="11" xfId="57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12" fillId="0" borderId="42" xfId="57" applyFont="1" applyBorder="1" applyAlignment="1">
      <alignment horizontal="center" vertical="center" wrapText="1"/>
      <protection/>
    </xf>
    <xf numFmtId="0" fontId="12" fillId="0" borderId="39" xfId="57" applyFont="1" applyBorder="1" applyAlignment="1">
      <alignment horizontal="center" vertical="center" wrapText="1"/>
      <protection/>
    </xf>
    <xf numFmtId="188" fontId="12" fillId="0" borderId="11" xfId="57" applyNumberFormat="1" applyFont="1" applyBorder="1" applyAlignment="1">
      <alignment horizontal="center" vertical="center" wrapText="1"/>
      <protection/>
    </xf>
    <xf numFmtId="188" fontId="0" fillId="0" borderId="20" xfId="0" applyNumberFormat="1" applyBorder="1" applyAlignment="1">
      <alignment horizontal="center" vertical="center" wrapText="1"/>
    </xf>
    <xf numFmtId="44" fontId="24" fillId="0" borderId="0" xfId="62" applyFont="1" applyBorder="1" applyAlignment="1">
      <alignment horizontal="left" vertical="center" wrapText="1"/>
    </xf>
    <xf numFmtId="0" fontId="12" fillId="0" borderId="13" xfId="57" applyFont="1" applyBorder="1" applyAlignment="1">
      <alignment horizontal="center" vertical="center" wrapText="1"/>
      <protection/>
    </xf>
    <xf numFmtId="0" fontId="12" fillId="0" borderId="10" xfId="57" applyFont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188" fontId="12" fillId="0" borderId="42" xfId="57" applyNumberFormat="1" applyFont="1" applyBorder="1" applyAlignment="1">
      <alignment horizontal="center" vertical="center" wrapText="1"/>
      <protection/>
    </xf>
    <xf numFmtId="188" fontId="12" fillId="0" borderId="39" xfId="57" applyNumberFormat="1" applyFont="1" applyBorder="1" applyAlignment="1">
      <alignment horizontal="center" vertical="center" wrapText="1"/>
      <protection/>
    </xf>
    <xf numFmtId="187" fontId="24" fillId="0" borderId="48" xfId="0" applyNumberFormat="1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/>
    </xf>
    <xf numFmtId="0" fontId="0" fillId="0" borderId="49" xfId="54" applyBorder="1" applyAlignment="1">
      <alignment horizontal="center"/>
      <protection/>
    </xf>
    <xf numFmtId="0" fontId="0" fillId="0" borderId="52" xfId="54" applyBorder="1" applyAlignment="1">
      <alignment horizontal="center"/>
      <protection/>
    </xf>
    <xf numFmtId="0" fontId="24" fillId="0" borderId="48" xfId="57" applyFont="1" applyBorder="1" applyAlignment="1">
      <alignment horizontal="center" vertical="center" wrapText="1"/>
      <protection/>
    </xf>
    <xf numFmtId="0" fontId="24" fillId="0" borderId="45" xfId="57" applyFont="1" applyBorder="1" applyAlignment="1">
      <alignment horizontal="center" vertical="center" wrapText="1"/>
      <protection/>
    </xf>
    <xf numFmtId="187" fontId="24" fillId="0" borderId="47" xfId="0" applyNumberFormat="1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53" xfId="57" applyFont="1" applyBorder="1" applyAlignment="1">
      <alignment horizontal="center" vertical="center" wrapText="1"/>
      <protection/>
    </xf>
    <xf numFmtId="0" fontId="12" fillId="0" borderId="0" xfId="57" applyFont="1" applyBorder="1" applyAlignment="1">
      <alignment horizontal="center" vertical="center" wrapText="1"/>
      <protection/>
    </xf>
    <xf numFmtId="0" fontId="12" fillId="0" borderId="26" xfId="57" applyFont="1" applyBorder="1" applyAlignment="1">
      <alignment horizontal="center" vertical="center" wrapText="1"/>
      <protection/>
    </xf>
    <xf numFmtId="189" fontId="0" fillId="0" borderId="11" xfId="0" applyNumberFormat="1" applyBorder="1" applyAlignment="1">
      <alignment vertical="center"/>
    </xf>
    <xf numFmtId="0" fontId="0" fillId="0" borderId="53" xfId="0" applyBorder="1" applyAlignment="1">
      <alignment vertical="center" textRotation="255" shrinkToFit="1"/>
    </xf>
    <xf numFmtId="0" fontId="0" fillId="0" borderId="41" xfId="0" applyBorder="1" applyAlignment="1">
      <alignment vertical="center" textRotation="255" shrinkToFit="1"/>
    </xf>
    <xf numFmtId="0" fontId="0" fillId="0" borderId="0" xfId="0" applyBorder="1" applyAlignment="1">
      <alignment vertical="center" textRotation="255" shrinkToFit="1"/>
    </xf>
    <xf numFmtId="0" fontId="0" fillId="0" borderId="35" xfId="0" applyBorder="1" applyAlignment="1">
      <alignment vertical="center" textRotation="255" shrinkToFit="1"/>
    </xf>
    <xf numFmtId="0" fontId="0" fillId="0" borderId="26" xfId="0" applyBorder="1" applyAlignment="1">
      <alignment vertical="center" textRotation="255" shrinkToFit="1"/>
    </xf>
    <xf numFmtId="0" fontId="0" fillId="0" borderId="29" xfId="0" applyBorder="1" applyAlignment="1">
      <alignment vertical="center" textRotation="255" shrinkToFit="1"/>
    </xf>
    <xf numFmtId="189" fontId="12" fillId="0" borderId="42" xfId="57" applyNumberFormat="1" applyFont="1" applyBorder="1" applyAlignment="1">
      <alignment horizontal="center" vertical="center" wrapText="1"/>
      <protection/>
    </xf>
    <xf numFmtId="188" fontId="26" fillId="0" borderId="11" xfId="57" applyNumberFormat="1" applyFont="1" applyBorder="1" applyAlignment="1">
      <alignment horizontal="center" vertical="center" wrapText="1"/>
      <protection/>
    </xf>
    <xf numFmtId="188" fontId="12" fillId="0" borderId="13" xfId="57" applyNumberFormat="1" applyFont="1" applyBorder="1" applyAlignment="1">
      <alignment horizontal="center" vertical="center" wrapText="1"/>
      <protection/>
    </xf>
    <xf numFmtId="188" fontId="12" fillId="0" borderId="10" xfId="57" applyNumberFormat="1" applyFont="1" applyBorder="1" applyAlignment="1">
      <alignment horizontal="center" vertical="center" wrapText="1"/>
      <protection/>
    </xf>
    <xf numFmtId="0" fontId="12" fillId="0" borderId="41" xfId="0" applyFont="1" applyBorder="1" applyAlignment="1">
      <alignment horizontal="center" vertical="center" textRotation="255"/>
    </xf>
    <xf numFmtId="0" fontId="12" fillId="0" borderId="35" xfId="0" applyFont="1" applyBorder="1" applyAlignment="1">
      <alignment horizontal="center" vertical="center" textRotation="255"/>
    </xf>
    <xf numFmtId="0" fontId="12" fillId="0" borderId="38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 textRotation="255"/>
    </xf>
    <xf numFmtId="188" fontId="0" fillId="0" borderId="11" xfId="0" applyNumberFormat="1" applyBorder="1" applyAlignment="1">
      <alignment vertical="center"/>
    </xf>
    <xf numFmtId="188" fontId="26" fillId="0" borderId="13" xfId="57" applyNumberFormat="1" applyFont="1" applyBorder="1" applyAlignment="1">
      <alignment horizontal="center" vertical="center" wrapText="1"/>
      <protection/>
    </xf>
    <xf numFmtId="188" fontId="26" fillId="0" borderId="27" xfId="57" applyNumberFormat="1" applyFont="1" applyBorder="1" applyAlignment="1">
      <alignment horizontal="center" vertical="center" wrapText="1"/>
      <protection/>
    </xf>
    <xf numFmtId="188" fontId="26" fillId="0" borderId="10" xfId="57" applyNumberFormat="1" applyFont="1" applyBorder="1" applyAlignment="1">
      <alignment horizontal="center" vertical="center" wrapText="1"/>
      <protection/>
    </xf>
    <xf numFmtId="188" fontId="26" fillId="0" borderId="28" xfId="57" applyNumberFormat="1" applyFont="1" applyBorder="1" applyAlignment="1">
      <alignment horizontal="center" vertical="center" wrapText="1"/>
      <protection/>
    </xf>
    <xf numFmtId="188" fontId="26" fillId="0" borderId="31" xfId="57" applyNumberFormat="1" applyFont="1" applyBorder="1" applyAlignment="1">
      <alignment horizontal="center" vertical="center" wrapText="1"/>
      <protection/>
    </xf>
    <xf numFmtId="188" fontId="26" fillId="0" borderId="12" xfId="57" applyNumberFormat="1" applyFont="1" applyBorder="1" applyAlignment="1">
      <alignment horizontal="center" vertical="center" wrapText="1"/>
      <protection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4" fillId="0" borderId="42" xfId="46" applyFont="1" applyBorder="1" applyAlignment="1">
      <alignment horizontal="center" vertical="center"/>
      <protection/>
    </xf>
    <xf numFmtId="0" fontId="4" fillId="0" borderId="30" xfId="46" applyFont="1" applyBorder="1" applyAlignment="1">
      <alignment horizontal="center" vertical="center"/>
      <protection/>
    </xf>
    <xf numFmtId="0" fontId="18" fillId="0" borderId="42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190" fontId="4" fillId="0" borderId="13" xfId="0" applyNumberFormat="1" applyFont="1" applyBorder="1" applyAlignment="1">
      <alignment horizontal="center" vertical="center" wrapText="1"/>
    </xf>
    <xf numFmtId="190" fontId="27" fillId="0" borderId="13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0" fontId="15" fillId="0" borderId="46" xfId="0" applyFont="1" applyBorder="1" applyAlignment="1">
      <alignment horizontal="center"/>
    </xf>
    <xf numFmtId="0" fontId="4" fillId="0" borderId="49" xfId="0" applyFont="1" applyBorder="1" applyAlignment="1">
      <alignment horizontal="left" wrapText="1"/>
    </xf>
    <xf numFmtId="0" fontId="4" fillId="0" borderId="49" xfId="0" applyFont="1" applyBorder="1" applyAlignment="1">
      <alignment horizontal="left" wrapText="1"/>
    </xf>
    <xf numFmtId="0" fontId="18" fillId="0" borderId="4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2" fillId="0" borderId="46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wrapText="1"/>
    </xf>
    <xf numFmtId="0" fontId="15" fillId="0" borderId="46" xfId="0" applyFont="1" applyBorder="1" applyAlignment="1">
      <alignment horizontal="right"/>
    </xf>
    <xf numFmtId="0" fontId="18" fillId="0" borderId="2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8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_ET_STYLE_NoName_00_" xfId="16"/>
    <cellStyle name="_ET_STYLE_NoName_00__分县2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ColLevel_0" xfId="36"/>
    <cellStyle name="RowLevel_0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分县2" xfId="45"/>
    <cellStyle name="常规 2" xfId="46"/>
    <cellStyle name="常规 2 2" xfId="47"/>
    <cellStyle name="常规 2 3" xfId="48"/>
    <cellStyle name="常规 2 4" xfId="49"/>
    <cellStyle name="常规 3" xfId="50"/>
    <cellStyle name="常规 4" xfId="51"/>
    <cellStyle name="常规 5" xfId="52"/>
    <cellStyle name="常规 6" xfId="53"/>
    <cellStyle name="常规_部门表" xfId="54"/>
    <cellStyle name="常规_分乡镇固定资产投资" xfId="55"/>
    <cellStyle name="常规_固定资产投资" xfId="56"/>
    <cellStyle name="常规_月报200606" xfId="57"/>
    <cellStyle name="Hyperlink" xfId="58"/>
    <cellStyle name="好" xfId="59"/>
    <cellStyle name="好_分县2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千位分隔 2" xfId="70"/>
    <cellStyle name="千位分隔 2 2" xfId="71"/>
    <cellStyle name="千位分隔 3" xfId="72"/>
    <cellStyle name="千位分隔 4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样式 1" xfId="84"/>
    <cellStyle name="Followed Hyperlink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&#24180;1-11&#26376;&#22269;&#27665;&#32463;&#27982;&#20027;&#35201;&#25351;&#26631;f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!!&#26609;&#22269;&#36164;&#26009;\!&#19987;&#19994;&#36164;&#26009;\!&#32508;&#21512;\&#32508;&#21512;&#36164;&#26009;\2011\&#26376;&#24230;\2010&#24180;1-11&#26376;&#22269;&#27665;&#32463;&#27982;&#20027;&#35201;&#25351;&#26631;f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\f\!!&#26609;&#22269;&#36164;&#26009;\!&#19987;&#19994;&#36164;&#26009;\!&#32508;&#21512;\&#32508;&#21512;&#36164;&#26009;\2012\2012&#26376;&#24230;\2010&#24180;1-11&#26376;&#22269;&#27665;&#32463;&#27982;&#20027;&#35201;&#25351;&#26631;f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\f\!!&#26609;&#22269;&#36164;&#26009;\!&#19987;&#19994;&#36164;&#26009;\!&#32508;&#21512;\&#32508;&#21512;&#36164;&#26009;\2013\2013&#26376;&#24230;\2010&#24180;1-11&#26376;&#22269;&#27665;&#32463;&#27982;&#20027;&#35201;&#25351;&#26631;f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7049;&#29577;&#23792;\2012&#24180;&#26376;&#24230;\2010&#24180;1-11&#26376;&#22269;&#27665;&#32463;&#27982;&#20027;&#35201;&#25351;&#26631;f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I23" sqref="I23"/>
    </sheetView>
  </sheetViews>
  <sheetFormatPr defaultColWidth="9.00390625" defaultRowHeight="14.25"/>
  <cols>
    <col min="1" max="1" width="58.625" style="0" bestFit="1" customWidth="1"/>
    <col min="2" max="2" width="6.625" style="46" customWidth="1"/>
  </cols>
  <sheetData>
    <row r="1" spans="1:2" ht="15.75">
      <c r="A1" s="244" t="s">
        <v>198</v>
      </c>
      <c r="B1" s="244"/>
    </row>
    <row r="2" spans="1:2" ht="14.25">
      <c r="A2" s="81" t="s">
        <v>268</v>
      </c>
      <c r="B2" s="80">
        <v>1</v>
      </c>
    </row>
    <row r="3" spans="1:2" ht="14.25">
      <c r="A3" s="3" t="s">
        <v>136</v>
      </c>
      <c r="B3" s="47" t="s">
        <v>199</v>
      </c>
    </row>
    <row r="4" spans="1:2" ht="14.25">
      <c r="A4" s="3" t="s">
        <v>200</v>
      </c>
      <c r="B4" s="48" t="s">
        <v>201</v>
      </c>
    </row>
    <row r="5" spans="1:2" ht="14.25">
      <c r="A5" s="3" t="s">
        <v>88</v>
      </c>
      <c r="B5" s="48" t="s">
        <v>202</v>
      </c>
    </row>
    <row r="6" spans="1:2" ht="14.25">
      <c r="A6" s="3" t="s">
        <v>59</v>
      </c>
      <c r="B6" s="48" t="s">
        <v>122</v>
      </c>
    </row>
    <row r="7" spans="1:2" ht="14.25">
      <c r="A7" s="3" t="s">
        <v>98</v>
      </c>
      <c r="B7" s="47" t="s">
        <v>124</v>
      </c>
    </row>
    <row r="8" spans="1:2" ht="14.25">
      <c r="A8" s="3" t="s">
        <v>120</v>
      </c>
      <c r="B8" s="48" t="s">
        <v>125</v>
      </c>
    </row>
    <row r="9" spans="1:2" ht="14.25">
      <c r="A9" s="3" t="s">
        <v>121</v>
      </c>
      <c r="B9" s="48" t="s">
        <v>126</v>
      </c>
    </row>
    <row r="10" spans="1:2" ht="14.25">
      <c r="A10" s="3" t="s">
        <v>134</v>
      </c>
      <c r="B10" s="47" t="s">
        <v>127</v>
      </c>
    </row>
    <row r="11" spans="1:2" ht="14.25">
      <c r="A11" s="3" t="s">
        <v>19</v>
      </c>
      <c r="B11" s="48" t="s">
        <v>128</v>
      </c>
    </row>
    <row r="12" spans="1:2" ht="14.25" customHeight="1">
      <c r="A12" s="3" t="s">
        <v>53</v>
      </c>
      <c r="B12" s="47" t="s">
        <v>129</v>
      </c>
    </row>
    <row r="13" spans="1:2" ht="14.25">
      <c r="A13" s="3" t="s">
        <v>27</v>
      </c>
      <c r="B13" s="48" t="s">
        <v>130</v>
      </c>
    </row>
    <row r="14" spans="1:2" ht="14.25">
      <c r="A14" s="3" t="s">
        <v>89</v>
      </c>
      <c r="B14" s="47" t="s">
        <v>131</v>
      </c>
    </row>
    <row r="15" spans="1:2" ht="14.25">
      <c r="A15" s="3" t="s">
        <v>25</v>
      </c>
      <c r="B15" s="48" t="s">
        <v>132</v>
      </c>
    </row>
    <row r="16" spans="1:2" ht="14.25">
      <c r="A16" s="3" t="s">
        <v>203</v>
      </c>
      <c r="B16" s="47" t="s">
        <v>133</v>
      </c>
    </row>
    <row r="17" spans="1:2" ht="14.25">
      <c r="A17" s="171" t="s">
        <v>196</v>
      </c>
      <c r="B17" s="48" t="s">
        <v>197</v>
      </c>
    </row>
    <row r="18" spans="1:2" ht="14.25">
      <c r="A18" s="81"/>
      <c r="B18" s="47"/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I23" sqref="I23"/>
    </sheetView>
  </sheetViews>
  <sheetFormatPr defaultColWidth="9.00390625" defaultRowHeight="14.25"/>
  <cols>
    <col min="2" max="2" width="8.125" style="0" customWidth="1"/>
    <col min="3" max="3" width="5.625" style="0" bestFit="1" customWidth="1"/>
    <col min="4" max="4" width="8.375" style="0" customWidth="1"/>
    <col min="5" max="5" width="9.25390625" style="0" customWidth="1"/>
    <col min="6" max="6" width="7.625" style="0" customWidth="1"/>
    <col min="7" max="7" width="6.50390625" style="0" hidden="1" customWidth="1"/>
    <col min="8" max="8" width="34.125" style="0" hidden="1" customWidth="1"/>
    <col min="9" max="9" width="6.75390625" style="0" hidden="1" customWidth="1"/>
    <col min="10" max="15" width="0" style="0" hidden="1" customWidth="1"/>
    <col min="19" max="19" width="18.25390625" style="0" customWidth="1"/>
  </cols>
  <sheetData>
    <row r="1" spans="1:12" ht="27" customHeight="1">
      <c r="A1" s="320" t="s">
        <v>18</v>
      </c>
      <c r="B1" s="320"/>
      <c r="C1" s="320"/>
      <c r="D1" s="320"/>
      <c r="E1" s="320"/>
      <c r="F1" s="320"/>
      <c r="G1" s="25"/>
      <c r="L1" s="27" t="s">
        <v>47</v>
      </c>
    </row>
    <row r="2" spans="1:12" ht="15.75" thickBot="1">
      <c r="A2" s="91"/>
      <c r="B2" s="91"/>
      <c r="C2" s="91"/>
      <c r="D2" s="91"/>
      <c r="E2" s="343"/>
      <c r="F2" s="343"/>
      <c r="G2" s="26"/>
      <c r="L2" s="28"/>
    </row>
    <row r="3" spans="1:12" ht="19.5" thickBot="1">
      <c r="A3" s="338"/>
      <c r="B3" s="261" t="s">
        <v>21</v>
      </c>
      <c r="C3" s="261"/>
      <c r="D3" s="261"/>
      <c r="E3" s="340" t="s">
        <v>99</v>
      </c>
      <c r="F3" s="258" t="s">
        <v>0</v>
      </c>
      <c r="G3" s="4"/>
      <c r="H3" s="15" t="s">
        <v>28</v>
      </c>
      <c r="I3" s="15"/>
      <c r="J3" s="335" t="s">
        <v>29</v>
      </c>
      <c r="K3" s="335"/>
      <c r="L3" s="28"/>
    </row>
    <row r="4" spans="1:18" ht="26.25" customHeight="1" thickBot="1">
      <c r="A4" s="339"/>
      <c r="B4" s="89" t="s">
        <v>22</v>
      </c>
      <c r="C4" s="89" t="s">
        <v>23</v>
      </c>
      <c r="D4" s="89" t="s">
        <v>24</v>
      </c>
      <c r="E4" s="341"/>
      <c r="F4" s="342"/>
      <c r="G4" s="33"/>
      <c r="H4" s="16"/>
      <c r="I4" s="17" t="s">
        <v>30</v>
      </c>
      <c r="J4" s="17" t="s">
        <v>31</v>
      </c>
      <c r="K4" s="18" t="s">
        <v>32</v>
      </c>
      <c r="L4" s="29"/>
      <c r="M4" s="30" t="s">
        <v>48</v>
      </c>
      <c r="N4" s="30" t="s">
        <v>49</v>
      </c>
      <c r="O4" s="30" t="s">
        <v>50</v>
      </c>
      <c r="R4" s="1"/>
    </row>
    <row r="5" spans="1:18" ht="19.5" thickBot="1">
      <c r="A5" s="117" t="s">
        <v>166</v>
      </c>
      <c r="B5" s="145">
        <v>48656.6072</v>
      </c>
      <c r="C5" s="113">
        <v>36139</v>
      </c>
      <c r="D5" s="145">
        <v>12517.607199999999</v>
      </c>
      <c r="E5" s="112">
        <v>53.69911978532426</v>
      </c>
      <c r="F5" s="115"/>
      <c r="G5" s="38">
        <f>J5+N5</f>
        <v>7179.5</v>
      </c>
      <c r="H5" s="19" t="s">
        <v>33</v>
      </c>
      <c r="I5" s="20">
        <v>2811</v>
      </c>
      <c r="J5" s="35">
        <f>SUM(J6:J18)</f>
        <v>2277.4999999999995</v>
      </c>
      <c r="K5" s="21">
        <v>22.7</v>
      </c>
      <c r="L5" s="31" t="s">
        <v>51</v>
      </c>
      <c r="M5" s="32">
        <v>6534</v>
      </c>
      <c r="N5" s="32">
        <v>4902</v>
      </c>
      <c r="O5" s="32">
        <v>33.28</v>
      </c>
      <c r="R5" s="49"/>
    </row>
    <row r="6" spans="1:18" ht="19.5" thickBot="1">
      <c r="A6" s="117" t="s">
        <v>167</v>
      </c>
      <c r="B6" s="145"/>
      <c r="C6" s="113"/>
      <c r="D6" s="145">
        <v>9358.39</v>
      </c>
      <c r="E6" s="112"/>
      <c r="F6" s="115"/>
      <c r="G6" s="38">
        <f aca="true" t="shared" si="0" ref="G6:G18">J6+N6</f>
        <v>3892</v>
      </c>
      <c r="H6" s="19" t="s">
        <v>34</v>
      </c>
      <c r="I6" s="20">
        <v>1539</v>
      </c>
      <c r="J6" s="36">
        <v>1334</v>
      </c>
      <c r="K6" s="21">
        <v>15.4</v>
      </c>
      <c r="L6" s="31" t="s">
        <v>1</v>
      </c>
      <c r="M6" s="32">
        <v>3464</v>
      </c>
      <c r="N6" s="32">
        <v>2558</v>
      </c>
      <c r="O6" s="32">
        <v>35.42</v>
      </c>
      <c r="R6" s="49"/>
    </row>
    <row r="7" spans="1:18" ht="19.5" thickBot="1">
      <c r="A7" s="117" t="s">
        <v>2</v>
      </c>
      <c r="B7" s="145"/>
      <c r="C7" s="113"/>
      <c r="D7" s="145">
        <v>904.343919</v>
      </c>
      <c r="E7" s="112"/>
      <c r="F7" s="115"/>
      <c r="G7" s="38">
        <f t="shared" si="0"/>
        <v>348.5</v>
      </c>
      <c r="H7" s="19" t="s">
        <v>35</v>
      </c>
      <c r="I7" s="20">
        <v>167</v>
      </c>
      <c r="J7" s="36">
        <v>110.5</v>
      </c>
      <c r="K7" s="21">
        <v>51.1</v>
      </c>
      <c r="L7" s="31" t="s">
        <v>2</v>
      </c>
      <c r="M7" s="32">
        <v>144</v>
      </c>
      <c r="N7" s="32">
        <v>238</v>
      </c>
      <c r="O7" s="32">
        <v>-39.43</v>
      </c>
      <c r="R7" s="49"/>
    </row>
    <row r="8" spans="1:18" ht="19.5" thickBot="1">
      <c r="A8" s="117" t="s">
        <v>3</v>
      </c>
      <c r="B8" s="145"/>
      <c r="C8" s="113"/>
      <c r="D8" s="145">
        <v>1193.154779</v>
      </c>
      <c r="E8" s="112"/>
      <c r="F8" s="115"/>
      <c r="G8" s="38">
        <f t="shared" si="0"/>
        <v>264.3</v>
      </c>
      <c r="H8" s="19" t="s">
        <v>36</v>
      </c>
      <c r="I8" s="20">
        <v>187.2</v>
      </c>
      <c r="J8" s="36">
        <v>101.3</v>
      </c>
      <c r="K8" s="21">
        <v>84.7</v>
      </c>
      <c r="L8" s="31" t="s">
        <v>3</v>
      </c>
      <c r="M8" s="32">
        <v>167</v>
      </c>
      <c r="N8" s="32">
        <v>163</v>
      </c>
      <c r="O8" s="32">
        <v>2.64</v>
      </c>
      <c r="R8" s="49"/>
    </row>
    <row r="9" spans="1:18" ht="19.5" thickBot="1">
      <c r="A9" s="117" t="s">
        <v>4</v>
      </c>
      <c r="B9" s="145"/>
      <c r="C9" s="113"/>
      <c r="D9" s="145">
        <v>262.162215</v>
      </c>
      <c r="E9" s="112"/>
      <c r="F9" s="115"/>
      <c r="G9" s="38">
        <f t="shared" si="0"/>
        <v>150.6</v>
      </c>
      <c r="H9" s="19" t="s">
        <v>37</v>
      </c>
      <c r="I9" s="20">
        <v>17.5</v>
      </c>
      <c r="J9" s="36">
        <v>14.6</v>
      </c>
      <c r="K9" s="21">
        <v>19.9</v>
      </c>
      <c r="L9" s="31" t="s">
        <v>4</v>
      </c>
      <c r="M9" s="32">
        <v>277</v>
      </c>
      <c r="N9" s="32">
        <v>136</v>
      </c>
      <c r="O9" s="32">
        <v>104.55</v>
      </c>
      <c r="R9" s="49"/>
    </row>
    <row r="10" spans="1:18" ht="19.5" thickBot="1">
      <c r="A10" s="117" t="s">
        <v>5</v>
      </c>
      <c r="B10" s="145"/>
      <c r="C10" s="113"/>
      <c r="D10" s="145">
        <v>616.85</v>
      </c>
      <c r="E10" s="112"/>
      <c r="F10" s="115"/>
      <c r="G10" s="38">
        <f t="shared" si="0"/>
        <v>917.3</v>
      </c>
      <c r="H10" s="19" t="s">
        <v>38</v>
      </c>
      <c r="I10" s="20">
        <v>315.9</v>
      </c>
      <c r="J10" s="36">
        <v>285.3</v>
      </c>
      <c r="K10" s="21">
        <v>10.7</v>
      </c>
      <c r="L10" s="31" t="s">
        <v>5</v>
      </c>
      <c r="M10" s="32">
        <v>982</v>
      </c>
      <c r="N10" s="32">
        <v>632</v>
      </c>
      <c r="O10" s="32">
        <v>55.2</v>
      </c>
      <c r="R10" s="49"/>
    </row>
    <row r="11" spans="1:18" ht="19.5" thickBot="1">
      <c r="A11" s="117" t="s">
        <v>6</v>
      </c>
      <c r="B11" s="145"/>
      <c r="C11" s="113"/>
      <c r="D11" s="145">
        <v>34.3</v>
      </c>
      <c r="E11" s="112"/>
      <c r="F11" s="115"/>
      <c r="G11" s="38">
        <f t="shared" si="0"/>
        <v>454.5</v>
      </c>
      <c r="H11" s="19" t="s">
        <v>39</v>
      </c>
      <c r="I11" s="20">
        <v>106.6</v>
      </c>
      <c r="J11" s="36">
        <v>88.5</v>
      </c>
      <c r="K11" s="21">
        <v>20.5</v>
      </c>
      <c r="L11" s="31" t="s">
        <v>6</v>
      </c>
      <c r="M11" s="32">
        <v>416</v>
      </c>
      <c r="N11" s="32">
        <v>366</v>
      </c>
      <c r="O11" s="32">
        <v>13.5</v>
      </c>
      <c r="R11" s="49"/>
    </row>
    <row r="12" spans="1:18" ht="19.5" thickBot="1">
      <c r="A12" s="117" t="s">
        <v>7</v>
      </c>
      <c r="B12" s="145"/>
      <c r="C12" s="113"/>
      <c r="D12" s="145">
        <v>11.52</v>
      </c>
      <c r="E12" s="112"/>
      <c r="F12" s="115"/>
      <c r="G12" s="38">
        <f t="shared" si="0"/>
        <v>321.1</v>
      </c>
      <c r="H12" s="19" t="s">
        <v>40</v>
      </c>
      <c r="I12" s="20">
        <v>91</v>
      </c>
      <c r="J12" s="36">
        <v>82.1</v>
      </c>
      <c r="K12" s="21">
        <v>10.8</v>
      </c>
      <c r="L12" s="31" t="s">
        <v>7</v>
      </c>
      <c r="M12" s="32">
        <v>209</v>
      </c>
      <c r="N12" s="32">
        <v>239</v>
      </c>
      <c r="O12" s="32">
        <v>-12.53</v>
      </c>
      <c r="R12" s="49"/>
    </row>
    <row r="13" spans="1:18" ht="19.5" thickBot="1">
      <c r="A13" s="117" t="s">
        <v>257</v>
      </c>
      <c r="B13" s="145"/>
      <c r="C13" s="113"/>
      <c r="D13" s="145">
        <v>16.99</v>
      </c>
      <c r="E13" s="112"/>
      <c r="F13" s="115"/>
      <c r="G13" s="38">
        <f t="shared" si="0"/>
        <v>18.6</v>
      </c>
      <c r="H13" s="19" t="s">
        <v>41</v>
      </c>
      <c r="I13" s="20">
        <v>16.2</v>
      </c>
      <c r="J13" s="36">
        <v>15.6</v>
      </c>
      <c r="K13" s="21">
        <v>3.8</v>
      </c>
      <c r="L13" s="31" t="s">
        <v>8</v>
      </c>
      <c r="M13" s="32">
        <v>5</v>
      </c>
      <c r="N13" s="32">
        <v>3</v>
      </c>
      <c r="O13" s="32">
        <v>66.56</v>
      </c>
      <c r="R13" s="49"/>
    </row>
    <row r="14" spans="1:18" ht="19.5" thickBot="1">
      <c r="A14" s="117" t="s">
        <v>9</v>
      </c>
      <c r="B14" s="145"/>
      <c r="C14" s="113"/>
      <c r="D14" s="145">
        <v>23.396286999999997</v>
      </c>
      <c r="E14" s="112"/>
      <c r="F14" s="115"/>
      <c r="G14" s="38">
        <f t="shared" si="0"/>
        <v>499.1</v>
      </c>
      <c r="H14" s="19" t="s">
        <v>42</v>
      </c>
      <c r="I14" s="20">
        <v>215.3</v>
      </c>
      <c r="J14" s="36">
        <v>130.1</v>
      </c>
      <c r="K14" s="21">
        <v>65.5</v>
      </c>
      <c r="L14" s="31" t="s">
        <v>9</v>
      </c>
      <c r="M14" s="32">
        <v>656</v>
      </c>
      <c r="N14" s="32">
        <v>369</v>
      </c>
      <c r="O14" s="32">
        <v>77.65</v>
      </c>
      <c r="R14" s="49"/>
    </row>
    <row r="15" spans="1:18" ht="19.5" thickBot="1">
      <c r="A15" s="117" t="s">
        <v>10</v>
      </c>
      <c r="B15" s="145"/>
      <c r="C15" s="113"/>
      <c r="D15" s="145">
        <v>39.98</v>
      </c>
      <c r="E15" s="112"/>
      <c r="F15" s="115"/>
      <c r="G15" s="38">
        <f t="shared" si="0"/>
        <v>117.8</v>
      </c>
      <c r="H15" s="19" t="s">
        <v>43</v>
      </c>
      <c r="I15" s="20">
        <v>30.2</v>
      </c>
      <c r="J15" s="36">
        <v>25.8</v>
      </c>
      <c r="K15" s="21">
        <v>17.1</v>
      </c>
      <c r="L15" s="31" t="s">
        <v>10</v>
      </c>
      <c r="M15" s="32">
        <v>46</v>
      </c>
      <c r="N15" s="32">
        <v>92</v>
      </c>
      <c r="O15" s="32">
        <v>-50.39</v>
      </c>
      <c r="R15" s="49"/>
    </row>
    <row r="16" spans="1:18" ht="19.5" thickBot="1">
      <c r="A16" s="117" t="s">
        <v>11</v>
      </c>
      <c r="B16" s="145"/>
      <c r="C16" s="113"/>
      <c r="D16" s="145">
        <v>22.13</v>
      </c>
      <c r="E16" s="112"/>
      <c r="F16" s="115"/>
      <c r="G16" s="38">
        <f t="shared" si="0"/>
        <v>81.7</v>
      </c>
      <c r="H16" s="19" t="s">
        <v>44</v>
      </c>
      <c r="I16" s="20">
        <v>46.6</v>
      </c>
      <c r="J16" s="36">
        <v>32.7</v>
      </c>
      <c r="K16" s="21">
        <v>42.5</v>
      </c>
      <c r="L16" s="31" t="s">
        <v>11</v>
      </c>
      <c r="M16" s="32">
        <v>87</v>
      </c>
      <c r="N16" s="32">
        <v>49</v>
      </c>
      <c r="O16" s="32">
        <v>77.62</v>
      </c>
      <c r="R16" s="49"/>
    </row>
    <row r="17" spans="1:18" ht="19.5" thickBot="1">
      <c r="A17" s="117" t="s">
        <v>12</v>
      </c>
      <c r="B17" s="145"/>
      <c r="C17" s="113"/>
      <c r="D17" s="145">
        <v>17.24</v>
      </c>
      <c r="E17" s="112"/>
      <c r="F17" s="115"/>
      <c r="G17" s="38">
        <f t="shared" si="0"/>
        <v>41.5</v>
      </c>
      <c r="H17" s="19" t="s">
        <v>45</v>
      </c>
      <c r="I17" s="20">
        <v>38.2</v>
      </c>
      <c r="J17" s="36">
        <v>34.5</v>
      </c>
      <c r="K17" s="21">
        <v>10.7</v>
      </c>
      <c r="L17" s="31" t="s">
        <v>12</v>
      </c>
      <c r="M17" s="32">
        <v>8</v>
      </c>
      <c r="N17" s="32">
        <v>7</v>
      </c>
      <c r="O17" s="32">
        <v>10.73</v>
      </c>
      <c r="R17" s="49"/>
    </row>
    <row r="18" spans="1:18" ht="19.5" thickBot="1">
      <c r="A18" s="146" t="s">
        <v>13</v>
      </c>
      <c r="B18" s="145"/>
      <c r="C18" s="141"/>
      <c r="D18" s="147">
        <v>17.15</v>
      </c>
      <c r="E18" s="128"/>
      <c r="F18" s="115"/>
      <c r="G18" s="38">
        <f t="shared" si="0"/>
        <v>32.5</v>
      </c>
      <c r="H18" s="22" t="s">
        <v>46</v>
      </c>
      <c r="I18" s="23">
        <v>25.5</v>
      </c>
      <c r="J18" s="37">
        <v>22.5</v>
      </c>
      <c r="K18" s="24">
        <v>13.3</v>
      </c>
      <c r="L18" s="31" t="s">
        <v>13</v>
      </c>
      <c r="M18" s="32">
        <v>15</v>
      </c>
      <c r="N18" s="32">
        <v>10</v>
      </c>
      <c r="O18" s="32">
        <v>56.34</v>
      </c>
      <c r="R18" s="49"/>
    </row>
    <row r="19" spans="1:7" ht="25.5" customHeight="1">
      <c r="A19" s="336" t="s">
        <v>256</v>
      </c>
      <c r="B19" s="337"/>
      <c r="C19" s="337"/>
      <c r="D19" s="337"/>
      <c r="E19" s="337"/>
      <c r="F19" s="337"/>
      <c r="G19" s="34"/>
    </row>
    <row r="21" ht="14.25">
      <c r="S21" s="39"/>
    </row>
  </sheetData>
  <sheetProtection/>
  <mergeCells count="8">
    <mergeCell ref="J3:K3"/>
    <mergeCell ref="A19:F19"/>
    <mergeCell ref="A1:F1"/>
    <mergeCell ref="A3:A4"/>
    <mergeCell ref="E3:E4"/>
    <mergeCell ref="F3:F4"/>
    <mergeCell ref="E2:F2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I23" sqref="I23"/>
    </sheetView>
  </sheetViews>
  <sheetFormatPr defaultColWidth="9.00390625" defaultRowHeight="14.25"/>
  <cols>
    <col min="1" max="1" width="10.875" style="0" customWidth="1"/>
    <col min="2" max="2" width="9.25390625" style="0" customWidth="1"/>
    <col min="3" max="3" width="9.75390625" style="0" customWidth="1"/>
    <col min="4" max="4" width="5.375" style="0" customWidth="1"/>
    <col min="5" max="5" width="8.375" style="0" customWidth="1"/>
    <col min="6" max="6" width="12.375" style="0" customWidth="1"/>
    <col min="7" max="7" width="4.00390625" style="0" customWidth="1"/>
    <col min="10" max="10" width="11.875" style="0" hidden="1" customWidth="1"/>
    <col min="11" max="11" width="11.125" style="0" hidden="1" customWidth="1"/>
    <col min="12" max="12" width="0" style="0" hidden="1" customWidth="1"/>
    <col min="13" max="13" width="10.375" style="0" customWidth="1"/>
    <col min="14" max="14" width="10.00390625" style="0" customWidth="1"/>
  </cols>
  <sheetData>
    <row r="1" spans="1:7" ht="36" customHeight="1">
      <c r="A1" s="321" t="s">
        <v>27</v>
      </c>
      <c r="B1" s="321"/>
      <c r="C1" s="321"/>
      <c r="D1" s="321"/>
      <c r="E1" s="321"/>
      <c r="F1" s="321"/>
      <c r="G1" s="321"/>
    </row>
    <row r="2" spans="1:7" ht="15" thickBot="1">
      <c r="A2" s="91"/>
      <c r="B2" s="91"/>
      <c r="C2" s="91"/>
      <c r="D2" s="148"/>
      <c r="E2" s="346" t="s">
        <v>17</v>
      </c>
      <c r="F2" s="346"/>
      <c r="G2" s="346"/>
    </row>
    <row r="3" spans="1:7" ht="17.25" customHeight="1">
      <c r="A3" s="338"/>
      <c r="B3" s="348" t="s">
        <v>168</v>
      </c>
      <c r="C3" s="348"/>
      <c r="D3" s="348"/>
      <c r="E3" s="348" t="s">
        <v>169</v>
      </c>
      <c r="F3" s="348"/>
      <c r="G3" s="349"/>
    </row>
    <row r="4" spans="1:7" ht="36" customHeight="1">
      <c r="A4" s="347"/>
      <c r="B4" s="5" t="s">
        <v>119</v>
      </c>
      <c r="C4" s="88" t="s">
        <v>99</v>
      </c>
      <c r="D4" s="89" t="s">
        <v>0</v>
      </c>
      <c r="E4" s="5" t="s">
        <v>119</v>
      </c>
      <c r="F4" s="88" t="s">
        <v>99</v>
      </c>
      <c r="G4" s="127" t="s">
        <v>0</v>
      </c>
    </row>
    <row r="5" spans="1:15" ht="18.75" customHeight="1">
      <c r="A5" s="117" t="s">
        <v>15</v>
      </c>
      <c r="B5" s="129">
        <v>61636.0656</v>
      </c>
      <c r="C5" s="112">
        <v>16.832509285536048</v>
      </c>
      <c r="D5" s="219" t="s">
        <v>230</v>
      </c>
      <c r="E5" s="145">
        <v>45042.856</v>
      </c>
      <c r="F5" s="116">
        <v>31.597606684643363</v>
      </c>
      <c r="G5" s="220" t="s">
        <v>230</v>
      </c>
      <c r="I5" s="221"/>
      <c r="J5" s="222"/>
      <c r="K5" s="222"/>
      <c r="L5" s="223"/>
      <c r="M5" s="224"/>
      <c r="N5" s="224"/>
      <c r="O5" s="223"/>
    </row>
    <row r="6" spans="1:15" ht="18.75">
      <c r="A6" s="117" t="s">
        <v>34</v>
      </c>
      <c r="B6" s="129">
        <v>22408.1719</v>
      </c>
      <c r="C6" s="112">
        <v>4.096639125865498</v>
      </c>
      <c r="D6" s="225">
        <f>RANK(C6,C$6:C$18)</f>
        <v>5</v>
      </c>
      <c r="E6" s="145">
        <v>14868.5352</v>
      </c>
      <c r="F6" s="116">
        <v>31.944810611835827</v>
      </c>
      <c r="G6" s="225">
        <f>RANK(F6,F$6:F$18)</f>
        <v>4</v>
      </c>
      <c r="I6" s="221"/>
      <c r="J6" s="226"/>
      <c r="K6" s="226"/>
      <c r="L6" s="227"/>
      <c r="M6" s="228"/>
      <c r="N6" s="228"/>
      <c r="O6" s="227"/>
    </row>
    <row r="7" spans="1:15" ht="18.75">
      <c r="A7" s="117" t="s">
        <v>2</v>
      </c>
      <c r="B7" s="129">
        <v>21250.5526</v>
      </c>
      <c r="C7" s="112">
        <v>29.20675759428234</v>
      </c>
      <c r="D7" s="225">
        <f aca="true" t="shared" si="0" ref="D7:D17">RANK(C7,C$6:C$18)</f>
        <v>1</v>
      </c>
      <c r="E7" s="145">
        <v>18178.5035</v>
      </c>
      <c r="F7" s="116">
        <v>33.180014985230564</v>
      </c>
      <c r="G7" s="225">
        <f aca="true" t="shared" si="1" ref="G7:G17">RANK(F7,F$6:F$18)</f>
        <v>2</v>
      </c>
      <c r="I7" s="221"/>
      <c r="J7" s="229"/>
      <c r="K7" s="226"/>
      <c r="L7" s="227"/>
      <c r="M7" s="228"/>
      <c r="N7" s="228"/>
      <c r="O7" s="227"/>
    </row>
    <row r="8" spans="1:15" ht="18.75">
      <c r="A8" s="117" t="s">
        <v>3</v>
      </c>
      <c r="B8" s="112" t="s">
        <v>135</v>
      </c>
      <c r="C8" s="112" t="s">
        <v>135</v>
      </c>
      <c r="D8" s="112" t="s">
        <v>135</v>
      </c>
      <c r="E8" s="112" t="s">
        <v>135</v>
      </c>
      <c r="F8" s="112" t="s">
        <v>135</v>
      </c>
      <c r="G8" s="230" t="s">
        <v>135</v>
      </c>
      <c r="I8" s="221"/>
      <c r="J8" s="226"/>
      <c r="K8" s="226"/>
      <c r="L8" s="227"/>
      <c r="M8" s="228"/>
      <c r="N8" s="228"/>
      <c r="O8" s="227"/>
    </row>
    <row r="9" spans="1:15" ht="18.75">
      <c r="A9" s="117" t="s">
        <v>4</v>
      </c>
      <c r="B9" s="112" t="s">
        <v>135</v>
      </c>
      <c r="C9" s="112" t="s">
        <v>135</v>
      </c>
      <c r="D9" s="112" t="s">
        <v>135</v>
      </c>
      <c r="E9" s="112" t="s">
        <v>135</v>
      </c>
      <c r="F9" s="112" t="s">
        <v>135</v>
      </c>
      <c r="G9" s="230" t="s">
        <v>135</v>
      </c>
      <c r="I9" s="221"/>
      <c r="J9" s="229"/>
      <c r="K9" s="226"/>
      <c r="L9" s="227"/>
      <c r="M9" s="228"/>
      <c r="N9" s="228"/>
      <c r="O9" s="227"/>
    </row>
    <row r="10" spans="1:15" ht="18.75">
      <c r="A10" s="117" t="s">
        <v>5</v>
      </c>
      <c r="B10" s="129">
        <v>12996.7865</v>
      </c>
      <c r="C10" s="112">
        <v>27.69703752056444</v>
      </c>
      <c r="D10" s="225">
        <f t="shared" si="0"/>
        <v>2</v>
      </c>
      <c r="E10" s="145">
        <v>11146.3104</v>
      </c>
      <c r="F10" s="116">
        <v>32.19607079767055</v>
      </c>
      <c r="G10" s="225">
        <f t="shared" si="1"/>
        <v>3</v>
      </c>
      <c r="I10" s="221"/>
      <c r="J10" s="229"/>
      <c r="K10" s="226"/>
      <c r="L10" s="227"/>
      <c r="M10" s="228"/>
      <c r="N10" s="228"/>
      <c r="O10" s="227"/>
    </row>
    <row r="11" spans="1:15" ht="18.75">
      <c r="A11" s="117" t="s">
        <v>6</v>
      </c>
      <c r="B11" s="112" t="s">
        <v>135</v>
      </c>
      <c r="C11" s="112" t="s">
        <v>135</v>
      </c>
      <c r="D11" s="112" t="s">
        <v>135</v>
      </c>
      <c r="E11" s="112" t="s">
        <v>135</v>
      </c>
      <c r="F11" s="112" t="s">
        <v>135</v>
      </c>
      <c r="G11" s="230" t="s">
        <v>135</v>
      </c>
      <c r="I11" s="221"/>
      <c r="J11" s="229"/>
      <c r="K11" s="226"/>
      <c r="L11" s="227"/>
      <c r="M11" s="228"/>
      <c r="N11" s="228"/>
      <c r="O11" s="227"/>
    </row>
    <row r="12" spans="1:15" ht="18.75">
      <c r="A12" s="117" t="s">
        <v>7</v>
      </c>
      <c r="B12" s="112">
        <v>1197.7297</v>
      </c>
      <c r="C12" s="112">
        <v>14.090596565574318</v>
      </c>
      <c r="D12" s="225">
        <f t="shared" si="0"/>
        <v>4</v>
      </c>
      <c r="E12" s="145">
        <v>127.5688</v>
      </c>
      <c r="F12" s="112">
        <v>1.9015355268823027</v>
      </c>
      <c r="G12" s="225">
        <f t="shared" si="1"/>
        <v>5</v>
      </c>
      <c r="I12" s="221"/>
      <c r="J12" s="229"/>
      <c r="K12" s="226"/>
      <c r="L12" s="227"/>
      <c r="M12" s="228"/>
      <c r="N12" s="231"/>
      <c r="O12" s="227"/>
    </row>
    <row r="13" spans="1:15" ht="18.75">
      <c r="A13" s="117" t="s">
        <v>257</v>
      </c>
      <c r="B13" s="112" t="s">
        <v>135</v>
      </c>
      <c r="C13" s="112" t="s">
        <v>135</v>
      </c>
      <c r="D13" s="112" t="s">
        <v>135</v>
      </c>
      <c r="E13" s="112" t="s">
        <v>135</v>
      </c>
      <c r="F13" s="112" t="s">
        <v>135</v>
      </c>
      <c r="G13" s="230" t="s">
        <v>135</v>
      </c>
      <c r="I13" s="221"/>
      <c r="J13" s="229"/>
      <c r="K13" s="226"/>
      <c r="L13" s="227"/>
      <c r="M13" s="228"/>
      <c r="N13" s="228"/>
      <c r="O13" s="227"/>
    </row>
    <row r="14" spans="1:15" ht="18.75">
      <c r="A14" s="117" t="s">
        <v>9</v>
      </c>
      <c r="B14" s="129">
        <v>608.3348</v>
      </c>
      <c r="C14" s="112">
        <v>-12.104407575262163</v>
      </c>
      <c r="D14" s="225">
        <f t="shared" si="0"/>
        <v>7</v>
      </c>
      <c r="E14" s="145">
        <v>231.9249</v>
      </c>
      <c r="F14" s="116">
        <v>-31.56433795974443</v>
      </c>
      <c r="G14" s="225">
        <f t="shared" si="1"/>
        <v>7</v>
      </c>
      <c r="I14" s="221"/>
      <c r="J14" s="226"/>
      <c r="K14" s="226"/>
      <c r="L14" s="227"/>
      <c r="M14" s="228"/>
      <c r="N14" s="228"/>
      <c r="O14" s="227"/>
    </row>
    <row r="15" spans="1:15" ht="18.75">
      <c r="A15" s="117" t="s">
        <v>10</v>
      </c>
      <c r="B15" s="129">
        <v>2074.8049</v>
      </c>
      <c r="C15" s="112">
        <v>16.368032608098822</v>
      </c>
      <c r="D15" s="225">
        <f t="shared" si="0"/>
        <v>3</v>
      </c>
      <c r="E15" s="145">
        <v>318.8991</v>
      </c>
      <c r="F15" s="116">
        <v>52.29707038637431</v>
      </c>
      <c r="G15" s="225">
        <f t="shared" si="1"/>
        <v>1</v>
      </c>
      <c r="I15" s="221"/>
      <c r="J15" s="229"/>
      <c r="K15" s="226"/>
      <c r="L15" s="227"/>
      <c r="M15" s="228"/>
      <c r="N15" s="228"/>
      <c r="O15" s="227"/>
    </row>
    <row r="16" spans="1:15" ht="18.75">
      <c r="A16" s="117" t="s">
        <v>11</v>
      </c>
      <c r="B16" s="112" t="s">
        <v>135</v>
      </c>
      <c r="C16" s="112" t="s">
        <v>135</v>
      </c>
      <c r="D16" s="112" t="s">
        <v>135</v>
      </c>
      <c r="E16" s="112" t="s">
        <v>135</v>
      </c>
      <c r="F16" s="112" t="s">
        <v>135</v>
      </c>
      <c r="G16" s="230" t="s">
        <v>135</v>
      </c>
      <c r="I16" s="221"/>
      <c r="J16" s="226"/>
      <c r="K16" s="226"/>
      <c r="L16" s="227"/>
      <c r="M16" s="228"/>
      <c r="N16" s="228"/>
      <c r="O16" s="227"/>
    </row>
    <row r="17" spans="1:15" ht="18.75">
      <c r="A17" s="117" t="s">
        <v>12</v>
      </c>
      <c r="B17" s="129">
        <v>1099.6852</v>
      </c>
      <c r="C17" s="112">
        <v>1.8270219237075052</v>
      </c>
      <c r="D17" s="225">
        <f t="shared" si="0"/>
        <v>6</v>
      </c>
      <c r="E17" s="145">
        <v>171.1141</v>
      </c>
      <c r="F17" s="116">
        <v>-16.228989822489613</v>
      </c>
      <c r="G17" s="225">
        <f t="shared" si="1"/>
        <v>6</v>
      </c>
      <c r="I17" s="221"/>
      <c r="J17" s="229"/>
      <c r="K17" s="226"/>
      <c r="L17" s="227"/>
      <c r="M17" s="228"/>
      <c r="N17" s="228"/>
      <c r="O17" s="227"/>
    </row>
    <row r="18" spans="1:15" ht="19.5" thickBot="1">
      <c r="A18" s="146" t="s">
        <v>13</v>
      </c>
      <c r="B18" s="128" t="s">
        <v>135</v>
      </c>
      <c r="C18" s="128" t="s">
        <v>135</v>
      </c>
      <c r="D18" s="128" t="s">
        <v>135</v>
      </c>
      <c r="E18" s="128" t="s">
        <v>135</v>
      </c>
      <c r="F18" s="128" t="s">
        <v>135</v>
      </c>
      <c r="G18" s="232" t="s">
        <v>135</v>
      </c>
      <c r="I18" s="221"/>
      <c r="J18" s="229"/>
      <c r="K18" s="226"/>
      <c r="L18" s="227"/>
      <c r="M18" s="228"/>
      <c r="N18" s="228"/>
      <c r="O18" s="227"/>
    </row>
    <row r="19" spans="1:15" ht="18.75" customHeight="1">
      <c r="A19" s="344" t="s">
        <v>20</v>
      </c>
      <c r="B19" s="344"/>
      <c r="C19" s="344"/>
      <c r="D19" s="344"/>
      <c r="E19" s="344"/>
      <c r="F19" s="344"/>
      <c r="G19" s="344"/>
      <c r="I19" s="233"/>
      <c r="J19" s="229"/>
      <c r="K19" s="226"/>
      <c r="L19" s="227"/>
      <c r="M19" s="228"/>
      <c r="N19" s="228"/>
      <c r="O19" s="227"/>
    </row>
    <row r="20" spans="1:15" ht="18.75" customHeight="1">
      <c r="A20" s="344" t="s">
        <v>229</v>
      </c>
      <c r="B20" s="344"/>
      <c r="C20" s="344"/>
      <c r="D20" s="344"/>
      <c r="E20" s="344"/>
      <c r="F20" s="344"/>
      <c r="G20" s="344"/>
      <c r="I20" s="233"/>
      <c r="J20" s="229"/>
      <c r="K20" s="226"/>
      <c r="L20" s="227"/>
      <c r="M20" s="228"/>
      <c r="N20" s="228"/>
      <c r="O20" s="227"/>
    </row>
    <row r="21" spans="1:15" ht="36" customHeight="1">
      <c r="A21" s="345" t="s">
        <v>242</v>
      </c>
      <c r="B21" s="345"/>
      <c r="C21" s="345"/>
      <c r="D21" s="345"/>
      <c r="E21" s="345"/>
      <c r="F21" s="345"/>
      <c r="G21" s="345"/>
      <c r="I21" s="233"/>
      <c r="J21" s="229"/>
      <c r="K21" s="226"/>
      <c r="L21" s="227"/>
      <c r="M21" s="228"/>
      <c r="N21" s="228"/>
      <c r="O21" s="227"/>
    </row>
  </sheetData>
  <sheetProtection/>
  <mergeCells count="8">
    <mergeCell ref="A20:G20"/>
    <mergeCell ref="A21:G21"/>
    <mergeCell ref="A1:G1"/>
    <mergeCell ref="E2:G2"/>
    <mergeCell ref="A3:A4"/>
    <mergeCell ref="B3:D3"/>
    <mergeCell ref="E3:G3"/>
    <mergeCell ref="A19:G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I23" sqref="I23"/>
    </sheetView>
  </sheetViews>
  <sheetFormatPr defaultColWidth="9.00390625" defaultRowHeight="14.25"/>
  <cols>
    <col min="2" max="3" width="6.875" style="0" customWidth="1"/>
    <col min="4" max="4" width="10.75390625" style="0" customWidth="1"/>
    <col min="5" max="6" width="6.875" style="0" customWidth="1"/>
    <col min="7" max="7" width="11.50390625" style="0" customWidth="1"/>
  </cols>
  <sheetData>
    <row r="1" spans="1:7" ht="18.75" customHeight="1">
      <c r="A1" s="350" t="s">
        <v>90</v>
      </c>
      <c r="B1" s="350"/>
      <c r="C1" s="350"/>
      <c r="D1" s="350"/>
      <c r="E1" s="350"/>
      <c r="F1" s="350"/>
      <c r="G1" s="350"/>
    </row>
    <row r="2" spans="1:7" ht="19.5" thickBot="1">
      <c r="A2" s="356" t="s">
        <v>16</v>
      </c>
      <c r="B2" s="356"/>
      <c r="C2" s="356"/>
      <c r="D2" s="356"/>
      <c r="E2" s="356"/>
      <c r="F2" s="356"/>
      <c r="G2" s="95"/>
    </row>
    <row r="3" spans="1:7" s="6" customFormat="1" ht="34.5" customHeight="1">
      <c r="A3" s="357"/>
      <c r="B3" s="359" t="s">
        <v>52</v>
      </c>
      <c r="C3" s="353"/>
      <c r="D3" s="353" t="s">
        <v>99</v>
      </c>
      <c r="E3" s="360" t="s">
        <v>170</v>
      </c>
      <c r="F3" s="361"/>
      <c r="G3" s="351" t="s">
        <v>99</v>
      </c>
    </row>
    <row r="4" spans="1:7" s="6" customFormat="1" ht="33" customHeight="1">
      <c r="A4" s="358"/>
      <c r="B4" s="130"/>
      <c r="C4" s="5" t="s">
        <v>57</v>
      </c>
      <c r="D4" s="354"/>
      <c r="E4" s="130"/>
      <c r="F4" s="5" t="s">
        <v>57</v>
      </c>
      <c r="G4" s="352"/>
    </row>
    <row r="5" spans="1:7" s="6" customFormat="1" ht="19.5" customHeight="1">
      <c r="A5" s="7" t="s">
        <v>14</v>
      </c>
      <c r="B5" s="20">
        <v>7616</v>
      </c>
      <c r="C5" s="20">
        <v>1237</v>
      </c>
      <c r="D5" s="119">
        <v>19.391754193447248</v>
      </c>
      <c r="E5" s="20">
        <v>2280</v>
      </c>
      <c r="F5" s="20">
        <v>443</v>
      </c>
      <c r="G5" s="131">
        <v>24.115405552531303</v>
      </c>
    </row>
    <row r="6" spans="1:7" s="6" customFormat="1" ht="19.5" customHeight="1">
      <c r="A6" s="7" t="s">
        <v>1</v>
      </c>
      <c r="B6" s="20">
        <v>4147</v>
      </c>
      <c r="C6" s="20">
        <v>773</v>
      </c>
      <c r="D6" s="119">
        <v>22.910491997628927</v>
      </c>
      <c r="E6" s="20">
        <v>1215</v>
      </c>
      <c r="F6" s="20">
        <v>256</v>
      </c>
      <c r="G6" s="131">
        <v>26.694473409801876</v>
      </c>
    </row>
    <row r="7" spans="1:7" s="6" customFormat="1" ht="19.5" customHeight="1">
      <c r="A7" s="7" t="s">
        <v>2</v>
      </c>
      <c r="B7" s="20">
        <v>750</v>
      </c>
      <c r="C7" s="20">
        <v>114</v>
      </c>
      <c r="D7" s="119">
        <v>17.92452830188679</v>
      </c>
      <c r="E7" s="20">
        <v>200</v>
      </c>
      <c r="F7" s="20">
        <v>38</v>
      </c>
      <c r="G7" s="131">
        <v>23.456790123456788</v>
      </c>
    </row>
    <row r="8" spans="1:7" s="6" customFormat="1" ht="19.5" customHeight="1">
      <c r="A8" s="7" t="s">
        <v>3</v>
      </c>
      <c r="B8" s="20">
        <v>65</v>
      </c>
      <c r="C8" s="20">
        <v>10</v>
      </c>
      <c r="D8" s="119">
        <v>18.181818181818183</v>
      </c>
      <c r="E8" s="20">
        <v>51</v>
      </c>
      <c r="F8" s="20">
        <v>9</v>
      </c>
      <c r="G8" s="131">
        <v>21.428571428571427</v>
      </c>
    </row>
    <row r="9" spans="1:7" s="6" customFormat="1" ht="19.5" customHeight="1">
      <c r="A9" s="7" t="s">
        <v>4</v>
      </c>
      <c r="B9" s="20">
        <v>184</v>
      </c>
      <c r="C9" s="20">
        <v>24</v>
      </c>
      <c r="D9" s="119">
        <v>15</v>
      </c>
      <c r="E9" s="20">
        <v>82</v>
      </c>
      <c r="F9" s="20">
        <v>14</v>
      </c>
      <c r="G9" s="131">
        <v>20.588235294117645</v>
      </c>
    </row>
    <row r="10" spans="1:7" s="6" customFormat="1" ht="19.5" customHeight="1">
      <c r="A10" s="7" t="s">
        <v>5</v>
      </c>
      <c r="B10" s="20">
        <v>684</v>
      </c>
      <c r="C10" s="20">
        <v>88</v>
      </c>
      <c r="D10" s="119">
        <v>14.76510067114094</v>
      </c>
      <c r="E10" s="20">
        <v>144</v>
      </c>
      <c r="F10" s="20">
        <v>18</v>
      </c>
      <c r="G10" s="131">
        <v>14.285714285714285</v>
      </c>
    </row>
    <row r="11" spans="1:7" s="6" customFormat="1" ht="19.5" customHeight="1">
      <c r="A11" s="7" t="s">
        <v>6</v>
      </c>
      <c r="B11" s="20">
        <v>146</v>
      </c>
      <c r="C11" s="20">
        <v>23</v>
      </c>
      <c r="D11" s="119">
        <v>18.69918699186992</v>
      </c>
      <c r="E11" s="20">
        <v>78</v>
      </c>
      <c r="F11" s="20">
        <v>9</v>
      </c>
      <c r="G11" s="131">
        <v>13.043478260869565</v>
      </c>
    </row>
    <row r="12" spans="1:7" s="6" customFormat="1" ht="19.5" customHeight="1">
      <c r="A12" s="7" t="s">
        <v>7</v>
      </c>
      <c r="B12" s="20">
        <v>118</v>
      </c>
      <c r="C12" s="20">
        <v>13</v>
      </c>
      <c r="D12" s="119">
        <v>12.380952380952381</v>
      </c>
      <c r="E12" s="20">
        <v>46</v>
      </c>
      <c r="F12" s="20">
        <v>9</v>
      </c>
      <c r="G12" s="131">
        <v>24.324324324324326</v>
      </c>
    </row>
    <row r="13" spans="1:7" s="6" customFormat="1" ht="19.5" customHeight="1">
      <c r="A13" s="7" t="s">
        <v>257</v>
      </c>
      <c r="B13" s="20">
        <v>227</v>
      </c>
      <c r="C13" s="20">
        <v>23</v>
      </c>
      <c r="D13" s="119">
        <v>11.27450980392157</v>
      </c>
      <c r="E13" s="20">
        <v>91</v>
      </c>
      <c r="F13" s="20">
        <v>21</v>
      </c>
      <c r="G13" s="131">
        <v>30</v>
      </c>
    </row>
    <row r="14" spans="1:7" s="6" customFormat="1" ht="19.5" customHeight="1">
      <c r="A14" s="7" t="s">
        <v>9</v>
      </c>
      <c r="B14" s="20">
        <v>183</v>
      </c>
      <c r="C14" s="20">
        <v>20</v>
      </c>
      <c r="D14" s="119">
        <v>12.269938650306749</v>
      </c>
      <c r="E14" s="20">
        <v>60</v>
      </c>
      <c r="F14" s="20">
        <v>8</v>
      </c>
      <c r="G14" s="131">
        <v>15.384615384615385</v>
      </c>
    </row>
    <row r="15" spans="1:7" s="6" customFormat="1" ht="19.5" customHeight="1">
      <c r="A15" s="7" t="s">
        <v>10</v>
      </c>
      <c r="B15" s="20">
        <v>485</v>
      </c>
      <c r="C15" s="20">
        <v>63</v>
      </c>
      <c r="D15" s="119">
        <v>14.928909952606634</v>
      </c>
      <c r="E15" s="20">
        <v>109</v>
      </c>
      <c r="F15" s="20">
        <v>28</v>
      </c>
      <c r="G15" s="131">
        <v>34.5679012345679</v>
      </c>
    </row>
    <row r="16" spans="1:7" s="6" customFormat="1" ht="19.5" customHeight="1">
      <c r="A16" s="7" t="s">
        <v>11</v>
      </c>
      <c r="B16" s="20">
        <v>238</v>
      </c>
      <c r="C16" s="20">
        <v>35</v>
      </c>
      <c r="D16" s="119">
        <v>17.24137931034483</v>
      </c>
      <c r="E16" s="20">
        <v>97</v>
      </c>
      <c r="F16" s="20">
        <v>17</v>
      </c>
      <c r="G16" s="131">
        <v>21.25</v>
      </c>
    </row>
    <row r="17" spans="1:7" s="6" customFormat="1" ht="19.5" customHeight="1">
      <c r="A17" s="7" t="s">
        <v>12</v>
      </c>
      <c r="B17" s="20">
        <v>265</v>
      </c>
      <c r="C17" s="20">
        <v>33</v>
      </c>
      <c r="D17" s="119">
        <v>14.224137931034484</v>
      </c>
      <c r="E17" s="20">
        <v>64</v>
      </c>
      <c r="F17" s="20">
        <v>8</v>
      </c>
      <c r="G17" s="131">
        <v>14.285714285714285</v>
      </c>
    </row>
    <row r="18" spans="1:7" s="6" customFormat="1" ht="19.5" customHeight="1" thickBot="1">
      <c r="A18" s="8" t="s">
        <v>13</v>
      </c>
      <c r="B18" s="23">
        <v>124</v>
      </c>
      <c r="C18" s="23">
        <v>18</v>
      </c>
      <c r="D18" s="132">
        <v>16.9811320754717</v>
      </c>
      <c r="E18" s="23">
        <v>43</v>
      </c>
      <c r="F18" s="23">
        <v>8</v>
      </c>
      <c r="G18" s="133">
        <v>22.857142857142858</v>
      </c>
    </row>
    <row r="19" spans="1:6" ht="16.5" customHeight="1">
      <c r="A19" s="355" t="s">
        <v>258</v>
      </c>
      <c r="B19" s="334"/>
      <c r="C19" s="334"/>
      <c r="D19" s="334"/>
      <c r="E19" s="334"/>
      <c r="F19" s="334"/>
    </row>
  </sheetData>
  <sheetProtection/>
  <mergeCells count="8">
    <mergeCell ref="A1:G1"/>
    <mergeCell ref="G3:G4"/>
    <mergeCell ref="D3:D4"/>
    <mergeCell ref="A19:F19"/>
    <mergeCell ref="A2:F2"/>
    <mergeCell ref="A3:A4"/>
    <mergeCell ref="B3:C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P17" sqref="P17"/>
    </sheetView>
  </sheetViews>
  <sheetFormatPr defaultColWidth="9.00390625" defaultRowHeight="14.25"/>
  <cols>
    <col min="1" max="1" width="10.50390625" style="0" customWidth="1"/>
    <col min="2" max="2" width="8.50390625" style="0" bestFit="1" customWidth="1"/>
    <col min="3" max="3" width="11.00390625" style="0" customWidth="1"/>
    <col min="4" max="4" width="5.50390625" style="69" bestFit="1" customWidth="1"/>
    <col min="5" max="5" width="8.50390625" style="69" hidden="1" customWidth="1"/>
    <col min="7" max="7" width="6.375" style="0" customWidth="1"/>
  </cols>
  <sheetData>
    <row r="1" spans="1:6" ht="24.75" customHeight="1">
      <c r="A1" s="362" t="s">
        <v>207</v>
      </c>
      <c r="B1" s="362"/>
      <c r="C1" s="362"/>
      <c r="D1" s="362"/>
      <c r="E1" s="362"/>
      <c r="F1" s="362"/>
    </row>
    <row r="2" spans="1:6" ht="24.75" customHeight="1">
      <c r="A2" s="9"/>
      <c r="B2" s="9"/>
      <c r="C2" s="9"/>
      <c r="D2" s="172"/>
      <c r="E2" s="172"/>
      <c r="F2" s="9"/>
    </row>
    <row r="3" spans="1:7" ht="21" customHeight="1">
      <c r="A3" s="363"/>
      <c r="B3" s="364" t="s">
        <v>208</v>
      </c>
      <c r="C3" s="364"/>
      <c r="D3" s="364"/>
      <c r="E3" s="364"/>
      <c r="F3" s="364"/>
      <c r="G3" s="365"/>
    </row>
    <row r="4" spans="1:7" ht="33.75" customHeight="1">
      <c r="A4" s="363"/>
      <c r="B4" s="173" t="s">
        <v>209</v>
      </c>
      <c r="C4" s="173" t="s">
        <v>210</v>
      </c>
      <c r="D4" s="174" t="s">
        <v>211</v>
      </c>
      <c r="E4" s="174" t="s">
        <v>206</v>
      </c>
      <c r="F4" s="173" t="s">
        <v>212</v>
      </c>
      <c r="G4" s="175" t="s">
        <v>211</v>
      </c>
    </row>
    <row r="5" spans="1:7" ht="18.75">
      <c r="A5" s="176" t="s">
        <v>213</v>
      </c>
      <c r="B5" s="177">
        <v>650512</v>
      </c>
      <c r="C5" s="14">
        <v>3.6226643515937367</v>
      </c>
      <c r="D5" s="178" t="s">
        <v>214</v>
      </c>
      <c r="E5" s="178"/>
      <c r="F5" s="179">
        <v>102.0683162568842</v>
      </c>
      <c r="G5" s="180" t="s">
        <v>214</v>
      </c>
    </row>
    <row r="6" spans="1:7" ht="18.75">
      <c r="A6" s="181" t="s">
        <v>215</v>
      </c>
      <c r="B6" s="182">
        <v>131146</v>
      </c>
      <c r="C6" s="183">
        <v>52.49712205955883</v>
      </c>
      <c r="D6" s="178">
        <f aca="true" t="shared" si="0" ref="D6:D18">RANK(C6,C$6:C$18)</f>
        <v>3</v>
      </c>
      <c r="E6" s="178"/>
      <c r="F6" s="179">
        <v>98.68021068472535</v>
      </c>
      <c r="G6" s="184">
        <f>RANK(F6,F$6:F$18)</f>
        <v>13</v>
      </c>
    </row>
    <row r="7" spans="1:7" ht="18.75">
      <c r="A7" s="2" t="s">
        <v>2</v>
      </c>
      <c r="B7" s="182">
        <v>68700</v>
      </c>
      <c r="C7" s="183">
        <v>-3.929520346804643</v>
      </c>
      <c r="D7" s="178">
        <f t="shared" si="0"/>
        <v>6</v>
      </c>
      <c r="E7" s="178"/>
      <c r="F7" s="179">
        <v>100</v>
      </c>
      <c r="G7" s="184">
        <f aca="true" t="shared" si="1" ref="G7:G18">RANK(F7,F$6:F$18)</f>
        <v>8</v>
      </c>
    </row>
    <row r="8" spans="1:7" ht="18.75">
      <c r="A8" s="2" t="s">
        <v>3</v>
      </c>
      <c r="B8" s="182">
        <v>39000</v>
      </c>
      <c r="C8" s="183">
        <v>-22.894424673784105</v>
      </c>
      <c r="D8" s="178">
        <f t="shared" si="0"/>
        <v>10</v>
      </c>
      <c r="E8" s="178"/>
      <c r="F8" s="179">
        <v>101.0886469673406</v>
      </c>
      <c r="G8" s="184">
        <f t="shared" si="1"/>
        <v>7</v>
      </c>
    </row>
    <row r="9" spans="1:7" ht="18.75">
      <c r="A9" s="2" t="s">
        <v>4</v>
      </c>
      <c r="B9" s="182">
        <v>53530</v>
      </c>
      <c r="C9" s="183">
        <v>65.83023543990086</v>
      </c>
      <c r="D9" s="178">
        <f t="shared" si="0"/>
        <v>2</v>
      </c>
      <c r="E9" s="178"/>
      <c r="F9" s="179">
        <v>101.76806083650189</v>
      </c>
      <c r="G9" s="184">
        <f t="shared" si="1"/>
        <v>5</v>
      </c>
    </row>
    <row r="10" spans="1:7" ht="18.75">
      <c r="A10" s="2" t="s">
        <v>5</v>
      </c>
      <c r="B10" s="182">
        <v>81930</v>
      </c>
      <c r="C10" s="183">
        <v>13.145792766292413</v>
      </c>
      <c r="D10" s="178">
        <f t="shared" si="0"/>
        <v>4</v>
      </c>
      <c r="E10" s="178"/>
      <c r="F10" s="179">
        <v>104.72964335932507</v>
      </c>
      <c r="G10" s="184">
        <f t="shared" si="1"/>
        <v>3</v>
      </c>
    </row>
    <row r="11" spans="1:7" ht="18.75">
      <c r="A11" s="2" t="s">
        <v>6</v>
      </c>
      <c r="B11" s="182">
        <v>39650</v>
      </c>
      <c r="C11" s="183">
        <v>-43.542645593051404</v>
      </c>
      <c r="D11" s="178">
        <f t="shared" si="0"/>
        <v>13</v>
      </c>
      <c r="E11" s="178"/>
      <c r="F11" s="179">
        <v>104.3421052631579</v>
      </c>
      <c r="G11" s="184">
        <f t="shared" si="1"/>
        <v>4</v>
      </c>
    </row>
    <row r="12" spans="1:7" ht="18.75">
      <c r="A12" s="2" t="s">
        <v>7</v>
      </c>
      <c r="B12" s="182">
        <v>24020</v>
      </c>
      <c r="C12" s="183">
        <v>-17.17241379310345</v>
      </c>
      <c r="D12" s="178">
        <f t="shared" si="0"/>
        <v>9</v>
      </c>
      <c r="E12" s="178"/>
      <c r="F12" s="179">
        <v>100</v>
      </c>
      <c r="G12" s="184">
        <f t="shared" si="1"/>
        <v>8</v>
      </c>
    </row>
    <row r="13" spans="1:7" ht="18.75">
      <c r="A13" s="2" t="s">
        <v>257</v>
      </c>
      <c r="B13" s="185">
        <v>51175</v>
      </c>
      <c r="C13" s="186">
        <v>-10.92254134029591</v>
      </c>
      <c r="D13" s="178">
        <f t="shared" si="0"/>
        <v>7</v>
      </c>
      <c r="E13" s="178"/>
      <c r="F13" s="179">
        <v>101.73956262425448</v>
      </c>
      <c r="G13" s="184">
        <f t="shared" si="1"/>
        <v>6</v>
      </c>
    </row>
    <row r="14" spans="1:7" ht="18.75">
      <c r="A14" s="2" t="s">
        <v>9</v>
      </c>
      <c r="B14" s="182">
        <v>53770</v>
      </c>
      <c r="C14" s="183">
        <v>83.07797071842016</v>
      </c>
      <c r="D14" s="178">
        <f t="shared" si="0"/>
        <v>1</v>
      </c>
      <c r="E14" s="178"/>
      <c r="F14" s="179">
        <v>100</v>
      </c>
      <c r="G14" s="184">
        <f t="shared" si="1"/>
        <v>8</v>
      </c>
    </row>
    <row r="15" spans="1:7" ht="18.75">
      <c r="A15" s="2" t="s">
        <v>10</v>
      </c>
      <c r="B15" s="182">
        <v>43251</v>
      </c>
      <c r="C15" s="183">
        <v>-11.064731041289685</v>
      </c>
      <c r="D15" s="178">
        <f t="shared" si="0"/>
        <v>8</v>
      </c>
      <c r="E15" s="178"/>
      <c r="F15" s="179">
        <v>117.2431553266468</v>
      </c>
      <c r="G15" s="184">
        <f t="shared" si="1"/>
        <v>1</v>
      </c>
    </row>
    <row r="16" spans="1:7" ht="18.75">
      <c r="A16" s="2" t="s">
        <v>11</v>
      </c>
      <c r="B16" s="182">
        <v>29250</v>
      </c>
      <c r="C16" s="183">
        <v>-0.2727582679849983</v>
      </c>
      <c r="D16" s="178">
        <f t="shared" si="0"/>
        <v>5</v>
      </c>
      <c r="E16" s="178"/>
      <c r="F16" s="179">
        <v>100</v>
      </c>
      <c r="G16" s="184">
        <f t="shared" si="1"/>
        <v>8</v>
      </c>
    </row>
    <row r="17" spans="1:7" ht="18.75">
      <c r="A17" s="2" t="s">
        <v>12</v>
      </c>
      <c r="B17" s="182">
        <v>22450</v>
      </c>
      <c r="C17" s="183">
        <v>-33.14074691762464</v>
      </c>
      <c r="D17" s="178">
        <f t="shared" si="0"/>
        <v>12</v>
      </c>
      <c r="E17" s="178"/>
      <c r="F17" s="179">
        <v>100</v>
      </c>
      <c r="G17" s="184">
        <f t="shared" si="1"/>
        <v>8</v>
      </c>
    </row>
    <row r="18" spans="1:7" ht="18.75">
      <c r="A18" s="2" t="s">
        <v>13</v>
      </c>
      <c r="B18" s="182">
        <v>12640</v>
      </c>
      <c r="C18" s="183">
        <v>-27.35632183908046</v>
      </c>
      <c r="D18" s="178">
        <f t="shared" si="0"/>
        <v>11</v>
      </c>
      <c r="E18" s="178"/>
      <c r="F18" s="179">
        <v>108.59106529209622</v>
      </c>
      <c r="G18" s="184">
        <f t="shared" si="1"/>
        <v>2</v>
      </c>
    </row>
    <row r="19" spans="1:6" ht="15" customHeight="1">
      <c r="A19" s="334" t="s">
        <v>216</v>
      </c>
      <c r="B19" s="334"/>
      <c r="C19" s="334"/>
      <c r="D19" s="334"/>
      <c r="E19" s="334"/>
      <c r="F19" s="334"/>
    </row>
  </sheetData>
  <sheetProtection/>
  <mergeCells count="4">
    <mergeCell ref="A1:F1"/>
    <mergeCell ref="A19:F19"/>
    <mergeCell ref="A3:A4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K9" sqref="K9"/>
    </sheetView>
  </sheetViews>
  <sheetFormatPr defaultColWidth="9.00390625" defaultRowHeight="14.25"/>
  <cols>
    <col min="1" max="1" width="32.625" style="0" customWidth="1"/>
    <col min="2" max="2" width="10.625" style="0" customWidth="1"/>
    <col min="3" max="3" width="11.50390625" style="0" customWidth="1"/>
    <col min="4" max="4" width="9.00390625" style="50" customWidth="1"/>
    <col min="5" max="5" width="8.00390625" style="0" customWidth="1"/>
  </cols>
  <sheetData>
    <row r="1" spans="1:5" ht="14.25" customHeight="1">
      <c r="A1" s="248" t="s">
        <v>136</v>
      </c>
      <c r="B1" s="249"/>
      <c r="C1" s="249"/>
      <c r="D1" s="249"/>
      <c r="E1" s="249"/>
    </row>
    <row r="2" spans="1:5" ht="15" customHeight="1" thickBot="1">
      <c r="A2" s="250"/>
      <c r="B2" s="250"/>
      <c r="C2" s="250"/>
      <c r="D2" s="250"/>
      <c r="E2" s="250"/>
    </row>
    <row r="3" spans="1:5" ht="14.25" customHeight="1">
      <c r="A3" s="251" t="s">
        <v>175</v>
      </c>
      <c r="B3" s="253" t="s">
        <v>176</v>
      </c>
      <c r="C3" s="255" t="s">
        <v>177</v>
      </c>
      <c r="D3" s="246" t="s">
        <v>178</v>
      </c>
      <c r="E3" s="246" t="s">
        <v>179</v>
      </c>
    </row>
    <row r="4" spans="1:5" ht="14.25">
      <c r="A4" s="252"/>
      <c r="B4" s="254"/>
      <c r="C4" s="256"/>
      <c r="D4" s="247"/>
      <c r="E4" s="247"/>
    </row>
    <row r="5" spans="1:5" s="85" customFormat="1" ht="15.75" customHeight="1">
      <c r="A5" s="151" t="s">
        <v>180</v>
      </c>
      <c r="B5" s="52" t="s">
        <v>181</v>
      </c>
      <c r="C5" s="152">
        <v>1018907</v>
      </c>
      <c r="D5" s="153">
        <v>7.9</v>
      </c>
      <c r="E5" s="154">
        <v>5</v>
      </c>
    </row>
    <row r="6" spans="1:5" ht="15.75" customHeight="1">
      <c r="A6" s="155" t="s">
        <v>182</v>
      </c>
      <c r="B6" s="52" t="s">
        <v>181</v>
      </c>
      <c r="C6" s="152">
        <v>176776</v>
      </c>
      <c r="D6" s="153">
        <v>3.771777269260099</v>
      </c>
      <c r="E6" s="154"/>
    </row>
    <row r="7" spans="1:5" ht="15.75" customHeight="1">
      <c r="A7" s="155" t="s">
        <v>183</v>
      </c>
      <c r="B7" s="52" t="s">
        <v>181</v>
      </c>
      <c r="C7" s="152">
        <v>498368</v>
      </c>
      <c r="D7" s="153">
        <v>7.065184261243473</v>
      </c>
      <c r="E7" s="154"/>
    </row>
    <row r="8" spans="1:5" ht="15.75" customHeight="1">
      <c r="A8" s="155" t="s">
        <v>184</v>
      </c>
      <c r="B8" s="52" t="s">
        <v>181</v>
      </c>
      <c r="C8" s="152">
        <v>343763</v>
      </c>
      <c r="D8" s="153">
        <v>11.471695305604129</v>
      </c>
      <c r="E8" s="154"/>
    </row>
    <row r="9" spans="1:5" s="160" customFormat="1" ht="15.75" customHeight="1">
      <c r="A9" s="156" t="s">
        <v>185</v>
      </c>
      <c r="B9" s="52" t="s">
        <v>181</v>
      </c>
      <c r="C9" s="157">
        <v>287864.11</v>
      </c>
      <c r="D9" s="239">
        <v>3.89</v>
      </c>
      <c r="E9" s="159">
        <v>10</v>
      </c>
    </row>
    <row r="10" spans="1:5" s="160" customFormat="1" ht="15.75" customHeight="1">
      <c r="A10" s="161" t="s">
        <v>226</v>
      </c>
      <c r="B10" s="52" t="s">
        <v>181</v>
      </c>
      <c r="C10" s="152">
        <v>1427913.0590000004</v>
      </c>
      <c r="D10" s="83"/>
      <c r="E10" s="84"/>
    </row>
    <row r="11" spans="1:5" ht="15.75" customHeight="1">
      <c r="A11" s="161" t="s">
        <v>225</v>
      </c>
      <c r="B11" s="52" t="s">
        <v>181</v>
      </c>
      <c r="C11" s="152">
        <v>320050.9</v>
      </c>
      <c r="D11" s="241">
        <v>8.6</v>
      </c>
      <c r="E11" s="242">
        <v>2</v>
      </c>
    </row>
    <row r="12" spans="1:5" ht="15.75" customHeight="1">
      <c r="A12" s="161" t="s">
        <v>186</v>
      </c>
      <c r="B12" s="52" t="s">
        <v>187</v>
      </c>
      <c r="C12" s="234">
        <v>398.97</v>
      </c>
      <c r="D12" s="238">
        <v>54.55</v>
      </c>
      <c r="E12" s="84">
        <v>4</v>
      </c>
    </row>
    <row r="13" spans="1:5" ht="15.75" customHeight="1">
      <c r="A13" s="161" t="s">
        <v>246</v>
      </c>
      <c r="B13" s="52" t="s">
        <v>92</v>
      </c>
      <c r="C13" s="157">
        <v>1155763</v>
      </c>
      <c r="D13" s="158">
        <v>16.949402939917576</v>
      </c>
      <c r="E13" s="154">
        <v>9</v>
      </c>
    </row>
    <row r="14" spans="1:5" ht="15.75" customHeight="1">
      <c r="A14" s="161" t="s">
        <v>204</v>
      </c>
      <c r="B14" s="52" t="s">
        <v>92</v>
      </c>
      <c r="C14" s="157">
        <v>1145986</v>
      </c>
      <c r="D14" s="158">
        <v>16.765653768285603</v>
      </c>
      <c r="E14" s="154"/>
    </row>
    <row r="15" spans="1:5" ht="15.75" customHeight="1">
      <c r="A15" s="161" t="s">
        <v>152</v>
      </c>
      <c r="B15" s="52" t="s">
        <v>92</v>
      </c>
      <c r="C15" s="157">
        <v>9777</v>
      </c>
      <c r="D15" s="158">
        <v>43.39982399530655</v>
      </c>
      <c r="E15" s="154"/>
    </row>
    <row r="16" spans="1:5" ht="15.75" customHeight="1">
      <c r="A16" s="161" t="s">
        <v>188</v>
      </c>
      <c r="B16" s="52" t="s">
        <v>181</v>
      </c>
      <c r="C16" s="152">
        <v>603314.9</v>
      </c>
      <c r="D16" s="153">
        <v>28.81605743350434</v>
      </c>
      <c r="E16" s="154"/>
    </row>
    <row r="17" spans="1:5" ht="15.75" customHeight="1">
      <c r="A17" s="134" t="s">
        <v>234</v>
      </c>
      <c r="B17" s="52" t="s">
        <v>235</v>
      </c>
      <c r="C17" s="152">
        <v>541480.1</v>
      </c>
      <c r="D17" s="153">
        <v>16.07253138521527</v>
      </c>
      <c r="E17" s="154"/>
    </row>
    <row r="18" spans="1:5" s="85" customFormat="1" ht="15.75" customHeight="1">
      <c r="A18" s="161" t="s">
        <v>189</v>
      </c>
      <c r="B18" s="52" t="s">
        <v>181</v>
      </c>
      <c r="C18" s="152">
        <v>239571.318239907</v>
      </c>
      <c r="D18" s="153">
        <v>13.005605315063093</v>
      </c>
      <c r="E18" s="154">
        <v>1</v>
      </c>
    </row>
    <row r="19" spans="1:10" ht="15.75" customHeight="1">
      <c r="A19" s="161" t="s">
        <v>238</v>
      </c>
      <c r="B19" s="52" t="s">
        <v>190</v>
      </c>
      <c r="C19" s="152">
        <v>28265.80518077168</v>
      </c>
      <c r="D19" s="153">
        <v>9.289871304441506</v>
      </c>
      <c r="E19" s="154">
        <v>4</v>
      </c>
      <c r="J19" s="85"/>
    </row>
    <row r="20" spans="1:5" ht="15.75" customHeight="1">
      <c r="A20" s="161" t="s">
        <v>239</v>
      </c>
      <c r="B20" s="52" t="s">
        <v>190</v>
      </c>
      <c r="C20" s="157">
        <v>14402.633184224418</v>
      </c>
      <c r="D20" s="158">
        <v>8.968538250497373</v>
      </c>
      <c r="E20" s="159">
        <v>9</v>
      </c>
    </row>
    <row r="21" spans="1:5" ht="15.75" customHeight="1">
      <c r="A21" s="161" t="s">
        <v>260</v>
      </c>
      <c r="B21" s="52" t="s">
        <v>251</v>
      </c>
      <c r="C21" s="237"/>
      <c r="D21" s="153"/>
      <c r="E21" s="154"/>
    </row>
    <row r="22" spans="1:5" ht="15.75" customHeight="1">
      <c r="A22" s="161" t="s">
        <v>192</v>
      </c>
      <c r="B22" s="52" t="s">
        <v>191</v>
      </c>
      <c r="C22" s="152">
        <v>1217</v>
      </c>
      <c r="D22" s="162">
        <v>10.7</v>
      </c>
      <c r="E22" s="154">
        <v>1</v>
      </c>
    </row>
    <row r="23" spans="1:5" ht="15.75" customHeight="1">
      <c r="A23" s="161" t="s">
        <v>261</v>
      </c>
      <c r="B23" s="52" t="s">
        <v>181</v>
      </c>
      <c r="C23" s="152">
        <v>58850</v>
      </c>
      <c r="D23" s="153">
        <v>22.68</v>
      </c>
      <c r="E23" s="154">
        <v>1</v>
      </c>
    </row>
    <row r="24" spans="1:5" ht="15.75" customHeight="1">
      <c r="A24" s="161" t="s">
        <v>240</v>
      </c>
      <c r="B24" s="52" t="s">
        <v>181</v>
      </c>
      <c r="C24" s="152">
        <v>36169</v>
      </c>
      <c r="D24" s="153">
        <v>8.98</v>
      </c>
      <c r="E24" s="154">
        <v>1</v>
      </c>
    </row>
    <row r="25" spans="1:5" ht="15.75" customHeight="1">
      <c r="A25" s="161" t="s">
        <v>262</v>
      </c>
      <c r="B25" s="52" t="s">
        <v>181</v>
      </c>
      <c r="C25" s="152">
        <v>175301</v>
      </c>
      <c r="D25" s="153">
        <v>16.84240695318333</v>
      </c>
      <c r="E25" s="154"/>
    </row>
    <row r="26" spans="1:5" ht="15.75" customHeight="1">
      <c r="A26" s="161" t="s">
        <v>217</v>
      </c>
      <c r="B26" s="52" t="s">
        <v>181</v>
      </c>
      <c r="C26" s="152">
        <v>134141</v>
      </c>
      <c r="D26" s="153">
        <v>8.45</v>
      </c>
      <c r="E26" s="154"/>
    </row>
    <row r="27" spans="1:5" ht="15.75" customHeight="1">
      <c r="A27" s="161" t="s">
        <v>263</v>
      </c>
      <c r="B27" s="52" t="s">
        <v>181</v>
      </c>
      <c r="C27" s="152">
        <v>602131</v>
      </c>
      <c r="D27" s="153">
        <v>10.504042063149782</v>
      </c>
      <c r="E27" s="154">
        <v>4</v>
      </c>
    </row>
    <row r="28" spans="1:5" ht="15.75" customHeight="1">
      <c r="A28" s="161" t="s">
        <v>236</v>
      </c>
      <c r="B28" s="52" t="s">
        <v>181</v>
      </c>
      <c r="C28" s="152">
        <v>306416</v>
      </c>
      <c r="D28" s="153">
        <v>15.580266378988412</v>
      </c>
      <c r="E28" s="154">
        <v>3</v>
      </c>
    </row>
    <row r="29" spans="1:5" ht="15.75" customHeight="1">
      <c r="A29" s="161" t="s">
        <v>264</v>
      </c>
      <c r="B29" s="52" t="s">
        <v>193</v>
      </c>
      <c r="C29" s="152">
        <v>39939.391</v>
      </c>
      <c r="D29" s="153">
        <v>10.00571493085387</v>
      </c>
      <c r="E29" s="154"/>
    </row>
    <row r="30" spans="1:5" ht="15.75" customHeight="1" thickBot="1">
      <c r="A30" s="163" t="s">
        <v>237</v>
      </c>
      <c r="B30" s="53" t="s">
        <v>193</v>
      </c>
      <c r="C30" s="164">
        <v>39058.3</v>
      </c>
      <c r="D30" s="165">
        <v>10.40903437358662</v>
      </c>
      <c r="E30" s="166"/>
    </row>
    <row r="31" spans="1:5" ht="15.75" hidden="1" thickBot="1">
      <c r="A31" s="167" t="s">
        <v>194</v>
      </c>
      <c r="B31" s="168" t="s">
        <v>195</v>
      </c>
      <c r="C31" s="169"/>
      <c r="D31" s="170"/>
      <c r="E31" s="150"/>
    </row>
    <row r="32" spans="1:5" ht="27" customHeight="1">
      <c r="A32" s="245" t="s">
        <v>241</v>
      </c>
      <c r="B32" s="245"/>
      <c r="C32" s="245"/>
      <c r="D32" s="245"/>
      <c r="E32" s="245"/>
    </row>
  </sheetData>
  <sheetProtection/>
  <mergeCells count="7">
    <mergeCell ref="A32:E32"/>
    <mergeCell ref="E3:E4"/>
    <mergeCell ref="A1:E2"/>
    <mergeCell ref="A3:A4"/>
    <mergeCell ref="B3:B4"/>
    <mergeCell ref="C3:C4"/>
    <mergeCell ref="D3:D4"/>
  </mergeCells>
  <printOptions/>
  <pageMargins left="0.8661417322834646" right="0.7480314960629921" top="0.984251968503937" bottom="0.984251968503937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B1">
      <selection activeCell="I23" sqref="I23"/>
    </sheetView>
  </sheetViews>
  <sheetFormatPr defaultColWidth="8.75390625" defaultRowHeight="14.25"/>
  <cols>
    <col min="1" max="1" width="3.875" style="0" hidden="1" customWidth="1"/>
    <col min="2" max="2" width="9.375" style="0" customWidth="1"/>
    <col min="3" max="6" width="4.625" style="0" customWidth="1"/>
    <col min="7" max="7" width="8.375" style="69" customWidth="1"/>
    <col min="8" max="8" width="7.125" style="50" customWidth="1"/>
    <col min="9" max="9" width="5.375" style="50" customWidth="1"/>
    <col min="10" max="10" width="7.50390625" style="50" customWidth="1"/>
    <col min="11" max="11" width="5.125" style="50" customWidth="1"/>
    <col min="12" max="12" width="5.00390625" style="69" customWidth="1"/>
    <col min="13" max="13" width="7.125" style="69" customWidth="1"/>
    <col min="14" max="14" width="8.00390625" style="50" customWidth="1"/>
    <col min="15" max="15" width="7.125" style="74" customWidth="1"/>
    <col min="16" max="16" width="7.125" style="50" customWidth="1"/>
    <col min="17" max="17" width="7.125" style="69" customWidth="1"/>
    <col min="18" max="18" width="8.00390625" style="50" customWidth="1"/>
    <col min="19" max="19" width="7.125" style="69" customWidth="1"/>
    <col min="20" max="20" width="7.125" style="50" customWidth="1"/>
  </cols>
  <sheetData>
    <row r="1" spans="1:20" ht="37.5" customHeight="1" thickBot="1">
      <c r="A1" s="1"/>
      <c r="B1" s="257" t="s">
        <v>87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0" ht="32.25" customHeight="1">
      <c r="A2" s="268"/>
      <c r="B2" s="271"/>
      <c r="C2" s="274" t="s">
        <v>54</v>
      </c>
      <c r="D2" s="274"/>
      <c r="E2" s="274"/>
      <c r="F2" s="274"/>
      <c r="G2" s="274" t="s">
        <v>91</v>
      </c>
      <c r="H2" s="274"/>
      <c r="I2" s="274"/>
      <c r="J2" s="274"/>
      <c r="K2" s="274"/>
      <c r="L2" s="274"/>
      <c r="M2" s="258" t="s">
        <v>60</v>
      </c>
      <c r="N2" s="259"/>
      <c r="O2" s="259"/>
      <c r="P2" s="259"/>
      <c r="Q2" s="259"/>
      <c r="R2" s="260"/>
      <c r="S2" s="261" t="s">
        <v>253</v>
      </c>
      <c r="T2" s="258"/>
    </row>
    <row r="3" spans="1:20" ht="28.5" customHeight="1">
      <c r="A3" s="269"/>
      <c r="B3" s="272"/>
      <c r="C3" s="275" t="s">
        <v>55</v>
      </c>
      <c r="D3" s="275" t="s">
        <v>56</v>
      </c>
      <c r="E3" s="277" t="s">
        <v>61</v>
      </c>
      <c r="F3" s="275" t="s">
        <v>62</v>
      </c>
      <c r="G3" s="266" t="s">
        <v>148</v>
      </c>
      <c r="H3" s="279" t="s">
        <v>147</v>
      </c>
      <c r="I3" s="266" t="s">
        <v>64</v>
      </c>
      <c r="J3" s="285" t="s">
        <v>137</v>
      </c>
      <c r="K3" s="279" t="s">
        <v>58</v>
      </c>
      <c r="L3" s="266" t="s">
        <v>64</v>
      </c>
      <c r="M3" s="282" t="s">
        <v>65</v>
      </c>
      <c r="N3" s="283"/>
      <c r="O3" s="284" t="s">
        <v>66</v>
      </c>
      <c r="P3" s="284"/>
      <c r="Q3" s="284" t="s">
        <v>67</v>
      </c>
      <c r="R3" s="284"/>
      <c r="S3" s="262" t="s">
        <v>254</v>
      </c>
      <c r="T3" s="264" t="s">
        <v>255</v>
      </c>
    </row>
    <row r="4" spans="1:20" ht="38.25" customHeight="1" thickBot="1">
      <c r="A4" s="270"/>
      <c r="B4" s="273"/>
      <c r="C4" s="276"/>
      <c r="D4" s="276"/>
      <c r="E4" s="278"/>
      <c r="F4" s="276"/>
      <c r="G4" s="267"/>
      <c r="H4" s="280"/>
      <c r="I4" s="267"/>
      <c r="J4" s="286"/>
      <c r="K4" s="280"/>
      <c r="L4" s="267"/>
      <c r="M4" s="73" t="s">
        <v>63</v>
      </c>
      <c r="N4" s="68" t="s">
        <v>144</v>
      </c>
      <c r="O4" s="73" t="s">
        <v>63</v>
      </c>
      <c r="P4" s="68" t="s">
        <v>151</v>
      </c>
      <c r="Q4" s="73" t="s">
        <v>63</v>
      </c>
      <c r="R4" s="68" t="s">
        <v>144</v>
      </c>
      <c r="S4" s="263"/>
      <c r="T4" s="265"/>
    </row>
    <row r="5" spans="1:20" ht="19.5" customHeight="1">
      <c r="A5" s="54"/>
      <c r="B5" s="55" t="s">
        <v>68</v>
      </c>
      <c r="C5" s="56"/>
      <c r="D5" s="56">
        <v>106</v>
      </c>
      <c r="E5" s="56"/>
      <c r="F5" s="56">
        <v>2</v>
      </c>
      <c r="G5" s="70">
        <v>1427913.0590000004</v>
      </c>
      <c r="H5" s="57">
        <v>18.975739006473987</v>
      </c>
      <c r="I5" s="57" t="s">
        <v>259</v>
      </c>
      <c r="J5" s="13"/>
      <c r="K5" s="57"/>
      <c r="L5" s="57"/>
      <c r="M5" s="70">
        <v>101921.20000000001</v>
      </c>
      <c r="N5" s="57">
        <v>13.713899999442148</v>
      </c>
      <c r="O5" s="70">
        <v>71091.09999999999</v>
      </c>
      <c r="P5" s="70">
        <v>21327.999999999993</v>
      </c>
      <c r="Q5" s="70">
        <v>30830.100000000002</v>
      </c>
      <c r="R5" s="57">
        <v>-22.66645596291613</v>
      </c>
      <c r="S5" s="70">
        <v>41579.12059999999</v>
      </c>
      <c r="T5" s="240">
        <v>28.241392416381373</v>
      </c>
    </row>
    <row r="6" spans="1:20" ht="19.5" customHeight="1">
      <c r="A6" s="58">
        <v>1</v>
      </c>
      <c r="B6" s="42" t="s">
        <v>69</v>
      </c>
      <c r="C6" s="56"/>
      <c r="D6" s="11">
        <v>21</v>
      </c>
      <c r="E6" s="11"/>
      <c r="F6" s="11"/>
      <c r="G6" s="13">
        <v>395216.52400000003</v>
      </c>
      <c r="H6" s="40">
        <v>17.12091719387645</v>
      </c>
      <c r="I6" s="13">
        <f>RANK(H6,H$6:H$18)</f>
        <v>6</v>
      </c>
      <c r="J6" s="13"/>
      <c r="K6" s="57"/>
      <c r="L6" s="13"/>
      <c r="M6" s="13">
        <v>42207.4</v>
      </c>
      <c r="N6" s="57">
        <v>57.662079579243056</v>
      </c>
      <c r="O6" s="13">
        <v>28915</v>
      </c>
      <c r="P6" s="70">
        <v>15778.8</v>
      </c>
      <c r="Q6" s="13">
        <v>13292.4</v>
      </c>
      <c r="R6" s="57">
        <v>-2.5097912663371176</v>
      </c>
      <c r="S6" s="13">
        <v>13950.738499999998</v>
      </c>
      <c r="T6" s="12">
        <v>30.26525775487321</v>
      </c>
    </row>
    <row r="7" spans="1:20" ht="19.5" customHeight="1">
      <c r="A7" s="58">
        <v>2</v>
      </c>
      <c r="B7" s="42" t="s">
        <v>35</v>
      </c>
      <c r="C7" s="56"/>
      <c r="D7" s="11">
        <v>16</v>
      </c>
      <c r="E7" s="11"/>
      <c r="F7" s="11">
        <v>1</v>
      </c>
      <c r="G7" s="13">
        <v>266868.077</v>
      </c>
      <c r="H7" s="40">
        <v>28.334300339839473</v>
      </c>
      <c r="I7" s="13">
        <f aca="true" t="shared" si="0" ref="I7:I18">RANK(H7,H$6:H$18)</f>
        <v>2</v>
      </c>
      <c r="J7" s="13"/>
      <c r="K7" s="57"/>
      <c r="L7" s="13"/>
      <c r="M7" s="13">
        <v>13252.8</v>
      </c>
      <c r="N7" s="57">
        <v>17.10730948678072</v>
      </c>
      <c r="O7" s="13">
        <v>8506</v>
      </c>
      <c r="P7" s="70">
        <v>4287</v>
      </c>
      <c r="Q7" s="13">
        <v>4746.8</v>
      </c>
      <c r="R7" s="57">
        <v>-33.122939502381016</v>
      </c>
      <c r="S7" s="13">
        <v>12993.336699999998</v>
      </c>
      <c r="T7" s="12">
        <v>23.186810939558615</v>
      </c>
    </row>
    <row r="8" spans="1:20" s="41" customFormat="1" ht="19.5" customHeight="1">
      <c r="A8" s="58">
        <v>3</v>
      </c>
      <c r="B8" s="42" t="s">
        <v>70</v>
      </c>
      <c r="C8" s="56"/>
      <c r="D8" s="11">
        <v>7</v>
      </c>
      <c r="E8" s="11"/>
      <c r="F8" s="11"/>
      <c r="G8" s="13">
        <v>217120.1</v>
      </c>
      <c r="H8" s="40">
        <v>25.298239624024205</v>
      </c>
      <c r="I8" s="13">
        <f t="shared" si="0"/>
        <v>3</v>
      </c>
      <c r="J8" s="13"/>
      <c r="K8" s="57"/>
      <c r="L8" s="13"/>
      <c r="M8" s="13">
        <v>20435.7</v>
      </c>
      <c r="N8" s="57">
        <v>-1.2362564338013158</v>
      </c>
      <c r="O8" s="13">
        <v>15465.1</v>
      </c>
      <c r="P8" s="70">
        <v>2614.6000000000004</v>
      </c>
      <c r="Q8" s="13">
        <v>4970.6</v>
      </c>
      <c r="R8" s="57">
        <v>-36.607575564341275</v>
      </c>
      <c r="S8" s="13">
        <v>3479.7191</v>
      </c>
      <c r="T8" s="12">
        <v>57.22311711587231</v>
      </c>
    </row>
    <row r="9" spans="1:20" s="41" customFormat="1" ht="19.5" customHeight="1">
      <c r="A9" s="58">
        <v>4</v>
      </c>
      <c r="B9" s="42" t="s">
        <v>71</v>
      </c>
      <c r="C9" s="56"/>
      <c r="D9" s="11">
        <v>5</v>
      </c>
      <c r="E9" s="11"/>
      <c r="F9" s="11"/>
      <c r="G9" s="13">
        <v>53524.7</v>
      </c>
      <c r="H9" s="40">
        <v>19.823817145927308</v>
      </c>
      <c r="I9" s="13">
        <f t="shared" si="0"/>
        <v>5</v>
      </c>
      <c r="J9" s="13"/>
      <c r="K9" s="57"/>
      <c r="L9" s="13"/>
      <c r="M9" s="13">
        <v>1285.3</v>
      </c>
      <c r="N9" s="57">
        <v>1.7012185472384829</v>
      </c>
      <c r="O9" s="13">
        <v>797.5</v>
      </c>
      <c r="P9" s="70">
        <v>-81.79999999999995</v>
      </c>
      <c r="Q9" s="13">
        <v>487.8</v>
      </c>
      <c r="R9" s="57">
        <v>26.866059817945384</v>
      </c>
      <c r="S9" s="13">
        <v>292.1761</v>
      </c>
      <c r="T9" s="12">
        <v>-3.643128536795874</v>
      </c>
    </row>
    <row r="10" spans="1:20" s="41" customFormat="1" ht="19.5" customHeight="1">
      <c r="A10" s="58">
        <v>5</v>
      </c>
      <c r="B10" s="42" t="s">
        <v>72</v>
      </c>
      <c r="C10" s="56"/>
      <c r="D10" s="11">
        <v>17</v>
      </c>
      <c r="E10" s="11"/>
      <c r="F10" s="11"/>
      <c r="G10" s="13">
        <v>168992.681</v>
      </c>
      <c r="H10" s="40">
        <v>21.67602767847754</v>
      </c>
      <c r="I10" s="13">
        <f t="shared" si="0"/>
        <v>4</v>
      </c>
      <c r="J10" s="13"/>
      <c r="K10" s="57"/>
      <c r="L10" s="13"/>
      <c r="M10" s="13">
        <v>4982</v>
      </c>
      <c r="N10" s="57">
        <v>-29.579057473214036</v>
      </c>
      <c r="O10" s="13">
        <v>3619.5</v>
      </c>
      <c r="P10" s="70">
        <v>-919.1999999999998</v>
      </c>
      <c r="Q10" s="13">
        <v>1362.5</v>
      </c>
      <c r="R10" s="57">
        <v>-46.271540675894165</v>
      </c>
      <c r="S10" s="13">
        <v>10123.0423</v>
      </c>
      <c r="T10" s="12">
        <v>27.238369411475784</v>
      </c>
    </row>
    <row r="11" spans="1:20" ht="19.5" customHeight="1">
      <c r="A11" s="58">
        <v>6</v>
      </c>
      <c r="B11" s="42" t="s">
        <v>73</v>
      </c>
      <c r="C11" s="56"/>
      <c r="D11" s="11">
        <v>9</v>
      </c>
      <c r="E11" s="10"/>
      <c r="F11" s="11"/>
      <c r="G11" s="13">
        <v>71346.37700000001</v>
      </c>
      <c r="H11" s="40">
        <v>8.026703861435351</v>
      </c>
      <c r="I11" s="13">
        <f t="shared" si="0"/>
        <v>9</v>
      </c>
      <c r="J11" s="13"/>
      <c r="K11" s="57"/>
      <c r="L11" s="13"/>
      <c r="M11" s="13">
        <v>6510.599999999999</v>
      </c>
      <c r="N11" s="57">
        <v>-18.461557729157022</v>
      </c>
      <c r="O11" s="13">
        <v>4348.4</v>
      </c>
      <c r="P11" s="70">
        <v>-293.60000000000036</v>
      </c>
      <c r="Q11" s="13">
        <v>2162.2</v>
      </c>
      <c r="R11" s="57">
        <v>-35.315762706793905</v>
      </c>
      <c r="S11" s="13">
        <v>356.05719999999997</v>
      </c>
      <c r="T11" s="12">
        <v>2.8256037362438793</v>
      </c>
    </row>
    <row r="12" spans="1:20" ht="19.5" customHeight="1">
      <c r="A12" s="58">
        <v>7</v>
      </c>
      <c r="B12" s="42" t="s">
        <v>74</v>
      </c>
      <c r="C12" s="56"/>
      <c r="D12" s="11">
        <v>4</v>
      </c>
      <c r="E12" s="11"/>
      <c r="F12" s="11"/>
      <c r="G12" s="13">
        <v>29056.3</v>
      </c>
      <c r="H12" s="40">
        <v>9.943885910179631</v>
      </c>
      <c r="I12" s="13">
        <f t="shared" si="0"/>
        <v>8</v>
      </c>
      <c r="J12" s="13"/>
      <c r="K12" s="57"/>
      <c r="L12" s="13"/>
      <c r="M12" s="13">
        <v>1230</v>
      </c>
      <c r="N12" s="57">
        <v>-41.06372783900335</v>
      </c>
      <c r="O12" s="13">
        <v>704.9</v>
      </c>
      <c r="P12" s="70">
        <v>38.10000000000002</v>
      </c>
      <c r="Q12" s="13">
        <v>525.1</v>
      </c>
      <c r="R12" s="57">
        <v>-63.026334319109985</v>
      </c>
      <c r="S12" s="13">
        <v>56.91940000000001</v>
      </c>
      <c r="T12" s="12">
        <v>51.93254252127404</v>
      </c>
    </row>
    <row r="13" spans="1:20" ht="19.5" customHeight="1">
      <c r="A13" s="58">
        <v>8</v>
      </c>
      <c r="B13" s="42" t="s">
        <v>257</v>
      </c>
      <c r="C13" s="56"/>
      <c r="D13" s="11">
        <v>6</v>
      </c>
      <c r="E13" s="11"/>
      <c r="F13" s="11">
        <v>1</v>
      </c>
      <c r="G13" s="13">
        <v>45539.7</v>
      </c>
      <c r="H13" s="40">
        <v>34.2466924510058</v>
      </c>
      <c r="I13" s="13">
        <f>RANK(H13,H$6:H$18)</f>
        <v>1</v>
      </c>
      <c r="J13" s="13"/>
      <c r="K13" s="57"/>
      <c r="L13" s="13"/>
      <c r="M13" s="13">
        <v>2802</v>
      </c>
      <c r="N13" s="40">
        <v>-4.420794105607868</v>
      </c>
      <c r="O13" s="13">
        <v>2168</v>
      </c>
      <c r="P13" s="13">
        <v>61.80000000000018</v>
      </c>
      <c r="Q13" s="13">
        <v>634</v>
      </c>
      <c r="R13" s="40">
        <v>-23.18875696631936</v>
      </c>
      <c r="S13" s="13">
        <v>52.878299999999996</v>
      </c>
      <c r="T13" s="12">
        <v>376.69458292390493</v>
      </c>
    </row>
    <row r="14" spans="1:20" ht="19.5" customHeight="1">
      <c r="A14" s="58">
        <v>9</v>
      </c>
      <c r="B14" s="42" t="s">
        <v>75</v>
      </c>
      <c r="C14" s="56"/>
      <c r="D14" s="11">
        <v>6</v>
      </c>
      <c r="E14" s="11"/>
      <c r="F14" s="11"/>
      <c r="G14" s="13">
        <v>74820.6</v>
      </c>
      <c r="H14" s="40">
        <v>3.538147730952417</v>
      </c>
      <c r="I14" s="13">
        <f t="shared" si="0"/>
        <v>12</v>
      </c>
      <c r="J14" s="13"/>
      <c r="K14" s="57"/>
      <c r="L14" s="13"/>
      <c r="M14" s="13">
        <v>1691.4</v>
      </c>
      <c r="N14" s="57">
        <v>-22.682391662095455</v>
      </c>
      <c r="O14" s="13">
        <v>1278.5</v>
      </c>
      <c r="P14" s="70">
        <v>-237.4000000000001</v>
      </c>
      <c r="Q14" s="13">
        <v>412.9</v>
      </c>
      <c r="R14" s="57">
        <v>-38.52910525532233</v>
      </c>
      <c r="S14" s="13">
        <v>53.806799999999996</v>
      </c>
      <c r="T14" s="12">
        <v>-39.03561546985364</v>
      </c>
    </row>
    <row r="15" spans="1:20" ht="19.5" customHeight="1">
      <c r="A15" s="58">
        <v>10</v>
      </c>
      <c r="B15" s="42" t="s">
        <v>76</v>
      </c>
      <c r="C15" s="56"/>
      <c r="D15" s="11">
        <v>5</v>
      </c>
      <c r="E15" s="11"/>
      <c r="F15" s="11"/>
      <c r="G15" s="13">
        <v>33723.8</v>
      </c>
      <c r="H15" s="40">
        <v>6.4</v>
      </c>
      <c r="I15" s="13">
        <f t="shared" si="0"/>
        <v>10</v>
      </c>
      <c r="J15" s="13"/>
      <c r="K15" s="57"/>
      <c r="L15" s="13"/>
      <c r="M15" s="13">
        <v>3608.1</v>
      </c>
      <c r="N15" s="57">
        <v>7.451085499865968</v>
      </c>
      <c r="O15" s="13">
        <v>3449.4</v>
      </c>
      <c r="P15" s="70">
        <v>244.30000000000018</v>
      </c>
      <c r="Q15" s="13">
        <v>158.7</v>
      </c>
      <c r="R15" s="57">
        <v>3.861256544502595</v>
      </c>
      <c r="S15" s="13">
        <v>54.938599999999994</v>
      </c>
      <c r="T15" s="12">
        <v>-3.2029811563433532</v>
      </c>
    </row>
    <row r="16" spans="1:20" ht="19.5" customHeight="1">
      <c r="A16" s="58">
        <v>12</v>
      </c>
      <c r="B16" s="42" t="s">
        <v>77</v>
      </c>
      <c r="C16" s="56"/>
      <c r="D16" s="11">
        <v>4</v>
      </c>
      <c r="E16" s="11"/>
      <c r="F16" s="11"/>
      <c r="G16" s="13">
        <v>25356.8</v>
      </c>
      <c r="H16" s="40">
        <v>4.045398405475382</v>
      </c>
      <c r="I16" s="13">
        <f t="shared" si="0"/>
        <v>11</v>
      </c>
      <c r="J16" s="13"/>
      <c r="K16" s="57"/>
      <c r="L16" s="13"/>
      <c r="M16" s="13">
        <v>578</v>
      </c>
      <c r="N16" s="57">
        <v>-5.86319218241043</v>
      </c>
      <c r="O16" s="13">
        <v>578</v>
      </c>
      <c r="P16" s="70">
        <v>-36</v>
      </c>
      <c r="Q16" s="13">
        <v>0</v>
      </c>
      <c r="R16" s="57"/>
      <c r="S16" s="13">
        <v>51.7973</v>
      </c>
      <c r="T16" s="12">
        <v>73.11063950670919</v>
      </c>
    </row>
    <row r="17" spans="1:20" ht="19.5" customHeight="1">
      <c r="A17" s="58">
        <v>13</v>
      </c>
      <c r="B17" s="42" t="s">
        <v>78</v>
      </c>
      <c r="C17" s="56"/>
      <c r="D17" s="11">
        <v>4</v>
      </c>
      <c r="E17" s="11"/>
      <c r="F17" s="11"/>
      <c r="G17" s="13">
        <v>12173.1</v>
      </c>
      <c r="H17" s="40">
        <v>-22.066722578249525</v>
      </c>
      <c r="I17" s="13">
        <f t="shared" si="0"/>
        <v>13</v>
      </c>
      <c r="J17" s="13"/>
      <c r="K17" s="57"/>
      <c r="L17" s="13"/>
      <c r="M17" s="13">
        <v>912.3</v>
      </c>
      <c r="N17" s="40">
        <v>-17.416493165565313</v>
      </c>
      <c r="O17" s="13">
        <v>338.5</v>
      </c>
      <c r="P17" s="13">
        <v>-59.80000000000001</v>
      </c>
      <c r="Q17" s="13">
        <v>573.8</v>
      </c>
      <c r="R17" s="40">
        <v>-18.771234428086075</v>
      </c>
      <c r="S17" s="13">
        <v>0.1934</v>
      </c>
      <c r="T17" s="12">
        <v>-94.72291194848427</v>
      </c>
    </row>
    <row r="18" spans="1:20" s="1" customFormat="1" ht="19.5" customHeight="1" thickBot="1">
      <c r="A18" s="59">
        <v>14</v>
      </c>
      <c r="B18" s="60" t="s">
        <v>79</v>
      </c>
      <c r="C18" s="43"/>
      <c r="D18" s="43">
        <v>2</v>
      </c>
      <c r="E18" s="43"/>
      <c r="F18" s="43"/>
      <c r="G18" s="72">
        <v>34174.3</v>
      </c>
      <c r="H18" s="44">
        <v>14.05652379967026</v>
      </c>
      <c r="I18" s="72">
        <f t="shared" si="0"/>
        <v>7</v>
      </c>
      <c r="J18" s="72"/>
      <c r="K18" s="44"/>
      <c r="L18" s="72"/>
      <c r="M18" s="72">
        <v>2425.6</v>
      </c>
      <c r="N18" s="44">
        <v>8.068612163065268</v>
      </c>
      <c r="O18" s="72">
        <v>922.3</v>
      </c>
      <c r="P18" s="72">
        <v>-68.80000000000007</v>
      </c>
      <c r="Q18" s="72">
        <v>1503.3</v>
      </c>
      <c r="R18" s="44">
        <v>19.937769267592145</v>
      </c>
      <c r="S18" s="72">
        <v>113.51689999999999</v>
      </c>
      <c r="T18" s="45">
        <v>-5.031970598594355</v>
      </c>
    </row>
    <row r="19" spans="2:24" s="6" customFormat="1" ht="19.5" customHeight="1">
      <c r="B19" s="281" t="s">
        <v>247</v>
      </c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61"/>
      <c r="V19" s="61"/>
      <c r="W19" s="61"/>
      <c r="X19" s="61"/>
    </row>
    <row r="20" spans="2:20" ht="14.25">
      <c r="B20" s="281" t="s">
        <v>248</v>
      </c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</row>
  </sheetData>
  <sheetProtection/>
  <mergeCells count="24">
    <mergeCell ref="B20:T20"/>
    <mergeCell ref="B19:T19"/>
    <mergeCell ref="M3:N3"/>
    <mergeCell ref="O3:P3"/>
    <mergeCell ref="Q3:R3"/>
    <mergeCell ref="K3:K4"/>
    <mergeCell ref="G3:G4"/>
    <mergeCell ref="J3:J4"/>
    <mergeCell ref="A2:A4"/>
    <mergeCell ref="B2:B4"/>
    <mergeCell ref="C2:F2"/>
    <mergeCell ref="G2:L2"/>
    <mergeCell ref="C3:C4"/>
    <mergeCell ref="D3:D4"/>
    <mergeCell ref="E3:E4"/>
    <mergeCell ref="L3:L4"/>
    <mergeCell ref="H3:H4"/>
    <mergeCell ref="F3:F4"/>
    <mergeCell ref="B1:T1"/>
    <mergeCell ref="M2:R2"/>
    <mergeCell ref="S2:T2"/>
    <mergeCell ref="S3:S4"/>
    <mergeCell ref="T3:T4"/>
    <mergeCell ref="I3:I4"/>
  </mergeCells>
  <printOptions horizontalCentered="1"/>
  <pageMargins left="0.3937007874015748" right="0.5511811023622047" top="0.7874015748031497" bottom="0.7874015748031497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selection activeCell="I23" sqref="I23"/>
    </sheetView>
  </sheetViews>
  <sheetFormatPr defaultColWidth="9.00390625" defaultRowHeight="14.25"/>
  <cols>
    <col min="1" max="2" width="4.50390625" style="41" customWidth="1"/>
    <col min="3" max="3" width="7.25390625" style="41" customWidth="1"/>
    <col min="4" max="4" width="17.875" style="41" customWidth="1"/>
    <col min="5" max="11" width="8.00390625" style="41" customWidth="1"/>
    <col min="12" max="12" width="6.25390625" style="62" customWidth="1"/>
    <col min="13" max="13" width="8.00390625" style="41" customWidth="1"/>
    <col min="14" max="14" width="6.875" style="41" customWidth="1"/>
    <col min="15" max="15" width="6.625" style="41" customWidth="1"/>
    <col min="16" max="20" width="6.875" style="41" customWidth="1"/>
    <col min="21" max="21" width="6.75390625" style="41" customWidth="1"/>
    <col min="22" max="23" width="6.875" style="41" customWidth="1"/>
    <col min="24" max="24" width="6.25390625" style="41" customWidth="1"/>
    <col min="25" max="25" width="8.25390625" style="41" customWidth="1"/>
    <col min="26" max="26" width="6.875" style="41" customWidth="1"/>
    <col min="27" max="27" width="5.875" style="41" customWidth="1"/>
    <col min="28" max="16384" width="9.00390625" style="41" customWidth="1"/>
  </cols>
  <sheetData>
    <row r="1" spans="2:11" ht="39" customHeight="1">
      <c r="B1" s="257" t="s">
        <v>139</v>
      </c>
      <c r="C1" s="257"/>
      <c r="D1" s="257"/>
      <c r="E1" s="257"/>
      <c r="F1" s="257"/>
      <c r="G1" s="257"/>
      <c r="H1" s="257"/>
      <c r="I1" s="257"/>
      <c r="J1" s="257"/>
      <c r="K1" s="257"/>
    </row>
    <row r="2" spans="2:11" ht="13.5" customHeight="1" thickBot="1"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22.5" customHeight="1">
      <c r="A3" s="289"/>
      <c r="B3" s="289"/>
      <c r="C3" s="289"/>
      <c r="D3" s="290"/>
      <c r="E3" s="291" t="s">
        <v>218</v>
      </c>
      <c r="F3" s="292"/>
      <c r="G3" s="293" t="s">
        <v>219</v>
      </c>
      <c r="H3" s="293" t="s">
        <v>220</v>
      </c>
      <c r="I3" s="293" t="s">
        <v>224</v>
      </c>
      <c r="J3" s="293" t="s">
        <v>221</v>
      </c>
      <c r="K3" s="287" t="s">
        <v>222</v>
      </c>
    </row>
    <row r="4" spans="1:27" s="64" customFormat="1" ht="27" customHeight="1">
      <c r="A4" s="189"/>
      <c r="B4" s="189"/>
      <c r="C4" s="189"/>
      <c r="D4" s="190"/>
      <c r="E4" s="191"/>
      <c r="F4" s="191" t="s">
        <v>223</v>
      </c>
      <c r="G4" s="294"/>
      <c r="H4" s="294"/>
      <c r="I4" s="294"/>
      <c r="J4" s="294"/>
      <c r="K4" s="288"/>
      <c r="L4" s="62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s="64" customFormat="1" ht="18.75" customHeight="1">
      <c r="A5" s="295" t="s">
        <v>54</v>
      </c>
      <c r="B5" s="295"/>
      <c r="C5" s="275" t="s">
        <v>61</v>
      </c>
      <c r="D5" s="275"/>
      <c r="E5" s="11"/>
      <c r="F5" s="11"/>
      <c r="G5" s="11"/>
      <c r="H5" s="11"/>
      <c r="I5" s="11"/>
      <c r="J5" s="11"/>
      <c r="K5" s="10"/>
      <c r="L5" s="62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11" ht="18.75" customHeight="1">
      <c r="A6" s="296"/>
      <c r="B6" s="296"/>
      <c r="C6" s="275" t="s">
        <v>56</v>
      </c>
      <c r="D6" s="275"/>
      <c r="E6" s="11">
        <v>106</v>
      </c>
      <c r="F6" s="86">
        <v>21</v>
      </c>
      <c r="G6" s="87">
        <v>28</v>
      </c>
      <c r="H6" s="87">
        <v>10</v>
      </c>
      <c r="I6" s="87">
        <v>13</v>
      </c>
      <c r="J6" s="87">
        <v>6</v>
      </c>
      <c r="K6" s="90">
        <v>49</v>
      </c>
    </row>
    <row r="7" spans="1:11" ht="18.75" customHeight="1">
      <c r="A7" s="297"/>
      <c r="B7" s="297"/>
      <c r="C7" s="275" t="s">
        <v>57</v>
      </c>
      <c r="D7" s="275"/>
      <c r="E7" s="11">
        <v>2</v>
      </c>
      <c r="F7" s="11"/>
      <c r="G7" s="11">
        <v>1</v>
      </c>
      <c r="H7" s="11"/>
      <c r="I7" s="11"/>
      <c r="J7" s="11"/>
      <c r="K7" s="10">
        <v>1</v>
      </c>
    </row>
    <row r="8" spans="1:12" s="78" customFormat="1" ht="18.75" customHeight="1">
      <c r="A8" s="299" t="s">
        <v>91</v>
      </c>
      <c r="B8" s="300"/>
      <c r="C8" s="305" t="s">
        <v>149</v>
      </c>
      <c r="D8" s="266"/>
      <c r="E8" s="13">
        <v>1427913.059</v>
      </c>
      <c r="F8" s="71">
        <v>354334.172</v>
      </c>
      <c r="G8" s="13">
        <v>319150.712</v>
      </c>
      <c r="H8" s="13">
        <v>403314.8</v>
      </c>
      <c r="I8" s="13">
        <v>90576.7</v>
      </c>
      <c r="J8" s="13">
        <v>29935</v>
      </c>
      <c r="K8" s="65">
        <v>584935.847</v>
      </c>
      <c r="L8" s="77"/>
    </row>
    <row r="9" spans="1:12" s="76" customFormat="1" ht="18.75" customHeight="1">
      <c r="A9" s="301"/>
      <c r="B9" s="302"/>
      <c r="C9" s="279" t="s">
        <v>145</v>
      </c>
      <c r="D9" s="279"/>
      <c r="E9" s="40">
        <v>18.975739006473948</v>
      </c>
      <c r="F9" s="40">
        <v>22.38783202468008</v>
      </c>
      <c r="G9" s="40">
        <v>16.863463836911578</v>
      </c>
      <c r="H9" s="40">
        <v>20.08731245048032</v>
      </c>
      <c r="I9" s="40">
        <v>11.729151170435708</v>
      </c>
      <c r="J9" s="40">
        <v>-15.858323799993821</v>
      </c>
      <c r="K9" s="12">
        <v>23.253827861976962</v>
      </c>
      <c r="L9" s="75"/>
    </row>
    <row r="10" spans="1:12" s="76" customFormat="1" ht="18.75" customHeight="1">
      <c r="A10" s="301"/>
      <c r="B10" s="302"/>
      <c r="C10" s="307" t="s">
        <v>138</v>
      </c>
      <c r="D10" s="308"/>
      <c r="E10" s="13"/>
      <c r="F10" s="13"/>
      <c r="G10" s="13"/>
      <c r="H10" s="13"/>
      <c r="I10" s="13"/>
      <c r="J10" s="13"/>
      <c r="K10" s="65"/>
      <c r="L10" s="75"/>
    </row>
    <row r="11" spans="1:12" s="76" customFormat="1" ht="18.75" customHeight="1">
      <c r="A11" s="301"/>
      <c r="B11" s="302"/>
      <c r="C11" s="279" t="s">
        <v>267</v>
      </c>
      <c r="D11" s="279"/>
      <c r="E11" s="12"/>
      <c r="F11" s="40"/>
      <c r="G11" s="40"/>
      <c r="H11" s="40"/>
      <c r="I11" s="40"/>
      <c r="J11" s="40"/>
      <c r="K11" s="12"/>
      <c r="L11" s="75"/>
    </row>
    <row r="12" spans="1:12" s="76" customFormat="1" ht="18.75" customHeight="1">
      <c r="A12" s="301"/>
      <c r="B12" s="302"/>
      <c r="C12" s="306" t="s">
        <v>80</v>
      </c>
      <c r="D12" s="306"/>
      <c r="E12" s="66">
        <v>100</v>
      </c>
      <c r="F12" s="66">
        <v>24.12300692754922</v>
      </c>
      <c r="G12" s="66">
        <v>22.754835936697663</v>
      </c>
      <c r="H12" s="66">
        <v>27.983606117986337</v>
      </c>
      <c r="I12" s="66">
        <v>6.754708941527183</v>
      </c>
      <c r="J12" s="66">
        <v>2.9643177099477898</v>
      </c>
      <c r="K12" s="67">
        <v>39.54253129384102</v>
      </c>
      <c r="L12" s="75"/>
    </row>
    <row r="13" spans="1:12" s="76" customFormat="1" ht="18.75" customHeight="1">
      <c r="A13" s="303"/>
      <c r="B13" s="304"/>
      <c r="C13" s="306" t="s">
        <v>81</v>
      </c>
      <c r="D13" s="306"/>
      <c r="E13" s="66">
        <v>100</v>
      </c>
      <c r="F13" s="66">
        <v>24.8148281694509</v>
      </c>
      <c r="G13" s="66">
        <v>22.35085042387024</v>
      </c>
      <c r="H13" s="66">
        <v>28.245052978397055</v>
      </c>
      <c r="I13" s="66">
        <v>6.343292361471428</v>
      </c>
      <c r="J13" s="66">
        <v>2.0964161516222957</v>
      </c>
      <c r="K13" s="67">
        <v>40.96438808463898</v>
      </c>
      <c r="L13" s="75"/>
    </row>
    <row r="14" spans="1:12" s="78" customFormat="1" ht="18.75" customHeight="1">
      <c r="A14" s="309" t="s">
        <v>82</v>
      </c>
      <c r="B14" s="312" t="s">
        <v>83</v>
      </c>
      <c r="C14" s="266" t="s">
        <v>150</v>
      </c>
      <c r="D14" s="298"/>
      <c r="E14" s="13">
        <v>101921.20000000001</v>
      </c>
      <c r="F14" s="13">
        <v>18652.7</v>
      </c>
      <c r="G14" s="13">
        <v>10576.900000000001</v>
      </c>
      <c r="H14" s="13">
        <v>44933.9</v>
      </c>
      <c r="I14" s="13">
        <v>3566</v>
      </c>
      <c r="J14" s="13">
        <v>2069.1</v>
      </c>
      <c r="K14" s="65">
        <v>40775.3</v>
      </c>
      <c r="L14" s="77"/>
    </row>
    <row r="15" spans="1:12" s="76" customFormat="1" ht="18.75" customHeight="1">
      <c r="A15" s="310"/>
      <c r="B15" s="312"/>
      <c r="C15" s="279" t="s">
        <v>146</v>
      </c>
      <c r="D15" s="313"/>
      <c r="E15" s="40">
        <v>13.713899999442162</v>
      </c>
      <c r="F15" s="40">
        <v>15.316657599287794</v>
      </c>
      <c r="G15" s="40">
        <v>-9.521813515825485</v>
      </c>
      <c r="H15" s="40">
        <v>21.298398395425977</v>
      </c>
      <c r="I15" s="40">
        <v>9.239063840215664</v>
      </c>
      <c r="J15" s="40">
        <v>-50.35748560460653</v>
      </c>
      <c r="K15" s="12">
        <v>21.851896124077342</v>
      </c>
      <c r="L15" s="75"/>
    </row>
    <row r="16" spans="1:12" s="78" customFormat="1" ht="18.75" customHeight="1">
      <c r="A16" s="310"/>
      <c r="B16" s="312" t="s">
        <v>84</v>
      </c>
      <c r="C16" s="266" t="s">
        <v>150</v>
      </c>
      <c r="D16" s="298"/>
      <c r="E16" s="13">
        <v>71091.1</v>
      </c>
      <c r="F16" s="13">
        <v>12627.2</v>
      </c>
      <c r="G16" s="13">
        <v>5927.8</v>
      </c>
      <c r="H16" s="13">
        <v>33909</v>
      </c>
      <c r="I16" s="13">
        <v>2245.1</v>
      </c>
      <c r="J16" s="13">
        <v>839.3</v>
      </c>
      <c r="K16" s="65">
        <v>28169.9</v>
      </c>
      <c r="L16" s="77"/>
    </row>
    <row r="17" spans="1:12" s="78" customFormat="1" ht="18.75" customHeight="1">
      <c r="A17" s="310"/>
      <c r="B17" s="312"/>
      <c r="C17" s="266" t="s">
        <v>151</v>
      </c>
      <c r="D17" s="298"/>
      <c r="E17" s="13">
        <v>21328</v>
      </c>
      <c r="F17" s="13">
        <v>4752.200000000001</v>
      </c>
      <c r="G17" s="13">
        <v>223.90000000000055</v>
      </c>
      <c r="H17" s="13">
        <v>11893.099999999999</v>
      </c>
      <c r="I17" s="13">
        <v>71.69999999999982</v>
      </c>
      <c r="J17" s="13">
        <v>-145.70000000000005</v>
      </c>
      <c r="K17" s="65">
        <v>9285</v>
      </c>
      <c r="L17" s="77"/>
    </row>
    <row r="18" spans="1:12" s="78" customFormat="1" ht="18.75" customHeight="1">
      <c r="A18" s="310"/>
      <c r="B18" s="312" t="s">
        <v>85</v>
      </c>
      <c r="C18" s="266" t="s">
        <v>150</v>
      </c>
      <c r="D18" s="298"/>
      <c r="E18" s="13">
        <v>30830.1</v>
      </c>
      <c r="F18" s="13">
        <v>6025.5</v>
      </c>
      <c r="G18" s="13">
        <v>4649.1</v>
      </c>
      <c r="H18" s="13">
        <v>11024.9</v>
      </c>
      <c r="I18" s="13">
        <v>1320.9</v>
      </c>
      <c r="J18" s="13">
        <v>1229.8</v>
      </c>
      <c r="K18" s="65">
        <v>12605.4</v>
      </c>
      <c r="L18" s="77"/>
    </row>
    <row r="19" spans="1:12" s="76" customFormat="1" ht="18.75" customHeight="1">
      <c r="A19" s="310"/>
      <c r="B19" s="312"/>
      <c r="C19" s="279" t="s">
        <v>144</v>
      </c>
      <c r="D19" s="279"/>
      <c r="E19" s="40">
        <v>-22.666455962916146</v>
      </c>
      <c r="F19" s="40">
        <v>-27.40536372617528</v>
      </c>
      <c r="G19" s="40">
        <v>-22.33507626000234</v>
      </c>
      <c r="H19" s="40">
        <v>-26.638586124752138</v>
      </c>
      <c r="I19" s="40">
        <v>21.072410632447315</v>
      </c>
      <c r="J19" s="40">
        <v>-61.36349355953503</v>
      </c>
      <c r="K19" s="12">
        <v>-13.531941748238793</v>
      </c>
      <c r="L19" s="75"/>
    </row>
    <row r="20" spans="1:12" s="76" customFormat="1" ht="18.75" customHeight="1">
      <c r="A20" s="310"/>
      <c r="B20" s="314" t="s">
        <v>143</v>
      </c>
      <c r="C20" s="315"/>
      <c r="D20" s="316"/>
      <c r="E20" s="40">
        <v>100</v>
      </c>
      <c r="F20" s="40">
        <v>18.046736844454113</v>
      </c>
      <c r="G20" s="40">
        <v>13.042580846707835</v>
      </c>
      <c r="H20" s="40">
        <v>41.330253990036766</v>
      </c>
      <c r="I20" s="40">
        <v>3.642104441060142</v>
      </c>
      <c r="J20" s="40">
        <v>4.650254659459218</v>
      </c>
      <c r="K20" s="12">
        <v>37.33480606273604</v>
      </c>
      <c r="L20" s="75"/>
    </row>
    <row r="21" spans="1:12" s="76" customFormat="1" ht="18.75" customHeight="1" thickBot="1">
      <c r="A21" s="311"/>
      <c r="B21" s="317" t="s">
        <v>86</v>
      </c>
      <c r="C21" s="318"/>
      <c r="D21" s="319"/>
      <c r="E21" s="44">
        <v>100</v>
      </c>
      <c r="F21" s="44">
        <v>18.301099280620715</v>
      </c>
      <c r="G21" s="44">
        <v>10.37752695219444</v>
      </c>
      <c r="H21" s="44">
        <v>44.086902430505134</v>
      </c>
      <c r="I21" s="44">
        <v>3.4987814115218416</v>
      </c>
      <c r="J21" s="44">
        <v>2.0300977618002927</v>
      </c>
      <c r="K21" s="45">
        <v>40.00669144397829</v>
      </c>
      <c r="L21" s="75"/>
    </row>
    <row r="22" spans="1:11" ht="27.75" customHeight="1">
      <c r="A22" s="281" t="s">
        <v>249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</row>
    <row r="24" ht="14.25">
      <c r="I24" s="62"/>
    </row>
  </sheetData>
  <sheetProtection/>
  <mergeCells count="32">
    <mergeCell ref="A22:K22"/>
    <mergeCell ref="A14:A21"/>
    <mergeCell ref="B14:B15"/>
    <mergeCell ref="C14:D14"/>
    <mergeCell ref="C15:D15"/>
    <mergeCell ref="C19:D19"/>
    <mergeCell ref="B20:D20"/>
    <mergeCell ref="B18:B19"/>
    <mergeCell ref="B21:D21"/>
    <mergeCell ref="B16:B17"/>
    <mergeCell ref="C16:D16"/>
    <mergeCell ref="C17:D17"/>
    <mergeCell ref="C18:D18"/>
    <mergeCell ref="A8:B13"/>
    <mergeCell ref="C8:D8"/>
    <mergeCell ref="C9:D9"/>
    <mergeCell ref="C11:D11"/>
    <mergeCell ref="C12:D12"/>
    <mergeCell ref="C13:D13"/>
    <mergeCell ref="C10:D10"/>
    <mergeCell ref="A5:B7"/>
    <mergeCell ref="C5:D5"/>
    <mergeCell ref="C6:D6"/>
    <mergeCell ref="C7:D7"/>
    <mergeCell ref="I3:I4"/>
    <mergeCell ref="J3:J4"/>
    <mergeCell ref="K3:K4"/>
    <mergeCell ref="B1:K1"/>
    <mergeCell ref="A3:D3"/>
    <mergeCell ref="E3:F3"/>
    <mergeCell ref="G3:G4"/>
    <mergeCell ref="H3:H4"/>
  </mergeCells>
  <printOptions/>
  <pageMargins left="0.5511811023622047" right="0.9448818897637796" top="0.3937007874015748" bottom="0.3937007874015748" header="0.5118110236220472" footer="0.511811023622047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J8" sqref="J8"/>
    </sheetView>
  </sheetViews>
  <sheetFormatPr defaultColWidth="9.00390625" defaultRowHeight="14.25"/>
  <cols>
    <col min="1" max="1" width="37.25390625" style="0" customWidth="1"/>
    <col min="2" max="2" width="7.50390625" style="9" bestFit="1" customWidth="1"/>
    <col min="3" max="3" width="9.875" style="0" customWidth="1"/>
    <col min="4" max="4" width="10.125" style="0" customWidth="1"/>
    <col min="5" max="5" width="11.375" style="0" customWidth="1"/>
  </cols>
  <sheetData>
    <row r="1" spans="1:5" ht="45" customHeight="1" thickBot="1">
      <c r="A1" s="320" t="s">
        <v>98</v>
      </c>
      <c r="B1" s="320"/>
      <c r="C1" s="320"/>
      <c r="D1" s="320"/>
      <c r="E1" s="320"/>
    </row>
    <row r="2" spans="1:5" ht="33.75" customHeight="1" thickBot="1">
      <c r="A2" s="92" t="s">
        <v>97</v>
      </c>
      <c r="B2" s="93" t="s">
        <v>155</v>
      </c>
      <c r="C2" s="93" t="s">
        <v>96</v>
      </c>
      <c r="D2" s="93" t="s">
        <v>95</v>
      </c>
      <c r="E2" s="94" t="s">
        <v>156</v>
      </c>
    </row>
    <row r="3" spans="1:5" ht="24" customHeight="1">
      <c r="A3" s="136" t="s">
        <v>250</v>
      </c>
      <c r="B3" s="137" t="s">
        <v>92</v>
      </c>
      <c r="C3" s="213">
        <v>43029</v>
      </c>
      <c r="D3" s="213">
        <v>1155763</v>
      </c>
      <c r="E3" s="198">
        <v>16.949402939917576</v>
      </c>
    </row>
    <row r="4" spans="1:5" ht="24" customHeight="1">
      <c r="A4" s="134" t="s">
        <v>153</v>
      </c>
      <c r="B4" s="138" t="s">
        <v>92</v>
      </c>
      <c r="C4" s="214">
        <v>42236</v>
      </c>
      <c r="D4" s="214">
        <v>1145986</v>
      </c>
      <c r="E4" s="198">
        <v>16.765653768285603</v>
      </c>
    </row>
    <row r="5" spans="1:5" ht="24" customHeight="1">
      <c r="A5" s="134" t="s">
        <v>265</v>
      </c>
      <c r="B5" s="138" t="s">
        <v>92</v>
      </c>
      <c r="C5" s="214">
        <v>6038</v>
      </c>
      <c r="D5" s="214">
        <v>263646</v>
      </c>
      <c r="E5" s="198">
        <v>28.961978506826057</v>
      </c>
    </row>
    <row r="6" spans="1:5" ht="24" customHeight="1">
      <c r="A6" s="134" t="s">
        <v>266</v>
      </c>
      <c r="B6" s="138" t="s">
        <v>92</v>
      </c>
      <c r="C6" s="214">
        <v>36198</v>
      </c>
      <c r="D6" s="214">
        <v>882340</v>
      </c>
      <c r="E6" s="198">
        <v>13.556686966862458</v>
      </c>
    </row>
    <row r="7" spans="1:5" ht="24" customHeight="1">
      <c r="A7" s="134" t="s">
        <v>152</v>
      </c>
      <c r="B7" s="138" t="s">
        <v>92</v>
      </c>
      <c r="C7" s="214">
        <v>793</v>
      </c>
      <c r="D7" s="214">
        <v>9777</v>
      </c>
      <c r="E7" s="198">
        <v>43.39982399530655</v>
      </c>
    </row>
    <row r="8" spans="1:5" ht="24" customHeight="1">
      <c r="A8" s="134" t="s">
        <v>93</v>
      </c>
      <c r="B8" s="138"/>
      <c r="C8" s="187"/>
      <c r="D8" s="187"/>
      <c r="E8" s="188"/>
    </row>
    <row r="9" spans="1:5" ht="24" customHeight="1">
      <c r="A9" s="134" t="s">
        <v>157</v>
      </c>
      <c r="B9" s="138" t="s">
        <v>94</v>
      </c>
      <c r="C9" s="199">
        <v>0</v>
      </c>
      <c r="D9" s="199">
        <v>771578</v>
      </c>
      <c r="E9" s="200">
        <v>0</v>
      </c>
    </row>
    <row r="10" spans="1:5" ht="24" customHeight="1">
      <c r="A10" s="134" t="s">
        <v>158</v>
      </c>
      <c r="B10" s="138" t="s">
        <v>94</v>
      </c>
      <c r="C10" s="199">
        <v>0</v>
      </c>
      <c r="D10" s="199"/>
      <c r="E10" s="243" t="s">
        <v>135</v>
      </c>
    </row>
    <row r="11" spans="1:5" ht="24" customHeight="1">
      <c r="A11" s="134" t="s">
        <v>159</v>
      </c>
      <c r="B11" s="138" t="s">
        <v>94</v>
      </c>
      <c r="C11" s="199">
        <v>0</v>
      </c>
      <c r="D11" s="199">
        <v>112663</v>
      </c>
      <c r="E11" s="243" t="s">
        <v>135</v>
      </c>
    </row>
    <row r="12" spans="1:5" ht="24" customHeight="1">
      <c r="A12" s="134" t="s">
        <v>140</v>
      </c>
      <c r="B12" s="138" t="s">
        <v>94</v>
      </c>
      <c r="C12" s="199">
        <v>11022</v>
      </c>
      <c r="D12" s="201">
        <v>72664</v>
      </c>
      <c r="E12" s="200">
        <v>66.81742005096535</v>
      </c>
    </row>
    <row r="13" spans="1:5" ht="24" customHeight="1">
      <c r="A13" s="134" t="s">
        <v>141</v>
      </c>
      <c r="B13" s="138" t="s">
        <v>92</v>
      </c>
      <c r="C13" s="199">
        <v>5203</v>
      </c>
      <c r="D13" s="201">
        <v>26723</v>
      </c>
      <c r="E13" s="200">
        <v>59.27404935033974</v>
      </c>
    </row>
    <row r="14" spans="1:5" ht="24" customHeight="1">
      <c r="A14" s="134" t="s">
        <v>142</v>
      </c>
      <c r="B14" s="138" t="s">
        <v>94</v>
      </c>
      <c r="C14" s="199">
        <v>-2710</v>
      </c>
      <c r="D14" s="199">
        <v>30433</v>
      </c>
      <c r="E14" s="200">
        <v>63.3723427098991</v>
      </c>
    </row>
    <row r="15" spans="1:5" ht="24" customHeight="1">
      <c r="A15" s="134" t="s">
        <v>160</v>
      </c>
      <c r="B15" s="138"/>
      <c r="C15" s="187"/>
      <c r="D15" s="187"/>
      <c r="E15" s="188"/>
    </row>
    <row r="16" spans="1:5" ht="24" customHeight="1">
      <c r="A16" s="134" t="s">
        <v>161</v>
      </c>
      <c r="B16" s="138" t="s">
        <v>92</v>
      </c>
      <c r="C16" s="202">
        <v>10802</v>
      </c>
      <c r="D16" s="202">
        <v>286480</v>
      </c>
      <c r="E16" s="200">
        <v>15.38446047453914</v>
      </c>
    </row>
    <row r="17" spans="1:5" ht="24" customHeight="1">
      <c r="A17" s="134" t="s">
        <v>162</v>
      </c>
      <c r="B17" s="138" t="s">
        <v>92</v>
      </c>
      <c r="C17" s="202">
        <v>14097</v>
      </c>
      <c r="D17" s="202">
        <v>372883</v>
      </c>
      <c r="E17" s="200">
        <v>26.602293137224947</v>
      </c>
    </row>
    <row r="18" spans="1:5" ht="24" customHeight="1" thickBot="1">
      <c r="A18" s="135" t="s">
        <v>163</v>
      </c>
      <c r="B18" s="140" t="s">
        <v>92</v>
      </c>
      <c r="C18" s="203">
        <v>17337</v>
      </c>
      <c r="D18" s="203">
        <v>486623</v>
      </c>
      <c r="E18" s="204">
        <v>10.942326851744184</v>
      </c>
    </row>
    <row r="19" spans="4:5" ht="14.25" hidden="1">
      <c r="D19">
        <f>SUM(D7,D18)</f>
        <v>496400</v>
      </c>
      <c r="E19" t="e">
        <f>SUM(#REF!,#REF!)</f>
        <v>#REF!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I23" sqref="I23"/>
    </sheetView>
  </sheetViews>
  <sheetFormatPr defaultColWidth="9.00390625" defaultRowHeight="14.25"/>
  <cols>
    <col min="1" max="1" width="32.125" style="0" customWidth="1"/>
    <col min="2" max="2" width="10.50390625" style="0" customWidth="1"/>
    <col min="3" max="3" width="11.375" style="0" customWidth="1"/>
    <col min="4" max="4" width="14.125" style="50" customWidth="1"/>
  </cols>
  <sheetData>
    <row r="1" spans="1:4" ht="34.5" customHeight="1">
      <c r="A1" s="321" t="s">
        <v>116</v>
      </c>
      <c r="B1" s="321"/>
      <c r="C1" s="321"/>
      <c r="D1" s="321"/>
    </row>
    <row r="2" spans="1:4" ht="19.5" thickBot="1">
      <c r="A2" s="15"/>
      <c r="B2" s="15"/>
      <c r="C2" s="15"/>
      <c r="D2" s="96" t="s">
        <v>117</v>
      </c>
    </row>
    <row r="3" spans="1:4" ht="48.75" customHeight="1" thickBot="1">
      <c r="A3" s="103" t="s">
        <v>97</v>
      </c>
      <c r="B3" s="104" t="s">
        <v>96</v>
      </c>
      <c r="C3" s="104" t="s">
        <v>95</v>
      </c>
      <c r="D3" s="105" t="s">
        <v>99</v>
      </c>
    </row>
    <row r="4" spans="1:4" ht="18.75">
      <c r="A4" s="97" t="s">
        <v>100</v>
      </c>
      <c r="B4" s="98">
        <v>4716</v>
      </c>
      <c r="C4" s="98">
        <v>58850</v>
      </c>
      <c r="D4" s="99">
        <v>22.68</v>
      </c>
    </row>
    <row r="5" spans="1:4" ht="18.75">
      <c r="A5" s="97" t="s">
        <v>101</v>
      </c>
      <c r="B5" s="98">
        <v>3341</v>
      </c>
      <c r="C5" s="98">
        <v>36169</v>
      </c>
      <c r="D5" s="99">
        <v>8.98</v>
      </c>
    </row>
    <row r="6" spans="1:4" ht="18.75">
      <c r="A6" s="97" t="s">
        <v>102</v>
      </c>
      <c r="B6" s="98">
        <v>1856</v>
      </c>
      <c r="C6" s="98">
        <v>27951</v>
      </c>
      <c r="D6" s="99">
        <v>30.53</v>
      </c>
    </row>
    <row r="7" spans="1:4" ht="18.75">
      <c r="A7" s="97" t="s">
        <v>243</v>
      </c>
      <c r="B7" s="98">
        <v>876</v>
      </c>
      <c r="C7" s="98">
        <v>10660</v>
      </c>
      <c r="D7" s="99">
        <v>123.29</v>
      </c>
    </row>
    <row r="8" spans="1:4" ht="18.75">
      <c r="A8" s="97" t="s">
        <v>244</v>
      </c>
      <c r="B8" s="98">
        <v>379</v>
      </c>
      <c r="C8" s="98">
        <v>4044</v>
      </c>
      <c r="D8" s="99">
        <v>114.88</v>
      </c>
    </row>
    <row r="9" spans="1:4" ht="18.75">
      <c r="A9" s="97" t="s">
        <v>103</v>
      </c>
      <c r="B9" s="98">
        <v>27</v>
      </c>
      <c r="C9" s="98">
        <v>161</v>
      </c>
      <c r="D9" s="99">
        <v>-91.2</v>
      </c>
    </row>
    <row r="10" spans="1:4" ht="18.75">
      <c r="A10" s="97" t="s">
        <v>104</v>
      </c>
      <c r="B10" s="98"/>
      <c r="C10" s="98">
        <v>4179</v>
      </c>
      <c r="D10" s="99">
        <v>97.22</v>
      </c>
    </row>
    <row r="11" spans="1:4" ht="18.75">
      <c r="A11" s="97" t="s">
        <v>105</v>
      </c>
      <c r="B11" s="98">
        <v>61</v>
      </c>
      <c r="C11" s="98">
        <v>1015</v>
      </c>
      <c r="D11" s="99">
        <v>-48.42</v>
      </c>
    </row>
    <row r="12" spans="1:4" ht="18.75">
      <c r="A12" s="97" t="s">
        <v>106</v>
      </c>
      <c r="B12" s="98">
        <v>153</v>
      </c>
      <c r="C12" s="98">
        <v>1895</v>
      </c>
      <c r="D12" s="99">
        <v>27.95</v>
      </c>
    </row>
    <row r="13" spans="1:4" ht="18.75">
      <c r="A13" s="97" t="s">
        <v>107</v>
      </c>
      <c r="B13" s="98">
        <v>94</v>
      </c>
      <c r="C13" s="98">
        <v>953</v>
      </c>
      <c r="D13" s="99">
        <v>54.71</v>
      </c>
    </row>
    <row r="14" spans="1:4" ht="18.75">
      <c r="A14" s="97" t="s">
        <v>108</v>
      </c>
      <c r="B14" s="98">
        <v>1485</v>
      </c>
      <c r="C14" s="98">
        <v>8218</v>
      </c>
      <c r="D14" s="99">
        <v>-30.21</v>
      </c>
    </row>
    <row r="15" spans="1:4" ht="18.75">
      <c r="A15" s="97" t="s">
        <v>109</v>
      </c>
      <c r="B15" s="98">
        <v>541</v>
      </c>
      <c r="C15" s="98">
        <v>124.6</v>
      </c>
      <c r="D15" s="99">
        <v>-2.35</v>
      </c>
    </row>
    <row r="16" spans="1:4" ht="18.75">
      <c r="A16" s="97" t="s">
        <v>110</v>
      </c>
      <c r="B16" s="98">
        <v>1006</v>
      </c>
      <c r="C16" s="98">
        <v>2195</v>
      </c>
      <c r="D16" s="235">
        <v>-6.36</v>
      </c>
    </row>
    <row r="17" spans="1:4" ht="18.75">
      <c r="A17" s="97" t="s">
        <v>118</v>
      </c>
      <c r="B17" s="98">
        <v>7514</v>
      </c>
      <c r="C17" s="98">
        <v>134141</v>
      </c>
      <c r="D17" s="99">
        <v>8.45</v>
      </c>
    </row>
    <row r="18" spans="1:4" ht="18.75">
      <c r="A18" s="97" t="s">
        <v>111</v>
      </c>
      <c r="B18" s="98">
        <v>-6432</v>
      </c>
      <c r="C18" s="98">
        <v>13262</v>
      </c>
      <c r="D18" s="99">
        <v>-31.87</v>
      </c>
    </row>
    <row r="19" spans="1:4" ht="18.75">
      <c r="A19" s="97" t="s">
        <v>112</v>
      </c>
      <c r="B19" s="98">
        <v>-8515</v>
      </c>
      <c r="C19" s="98">
        <v>26514</v>
      </c>
      <c r="D19" s="99">
        <v>-4.44</v>
      </c>
    </row>
    <row r="20" spans="1:4" ht="18.75">
      <c r="A20" s="97" t="s">
        <v>113</v>
      </c>
      <c r="B20" s="98">
        <v>-5662</v>
      </c>
      <c r="C20" s="98">
        <v>15426</v>
      </c>
      <c r="D20" s="99">
        <v>-5.27</v>
      </c>
    </row>
    <row r="21" spans="1:4" ht="18.75">
      <c r="A21" s="97" t="s">
        <v>114</v>
      </c>
      <c r="B21" s="98">
        <v>1914</v>
      </c>
      <c r="C21" s="98">
        <v>16009</v>
      </c>
      <c r="D21" s="99">
        <v>20.35</v>
      </c>
    </row>
    <row r="22" spans="1:4" ht="19.5" thickBot="1">
      <c r="A22" s="100" t="s">
        <v>115</v>
      </c>
      <c r="B22" s="101">
        <v>21750</v>
      </c>
      <c r="C22" s="101">
        <v>25294</v>
      </c>
      <c r="D22" s="102">
        <v>116.78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I23" sqref="I23"/>
    </sheetView>
  </sheetViews>
  <sheetFormatPr defaultColWidth="9.00390625" defaultRowHeight="14.25"/>
  <cols>
    <col min="1" max="1" width="51.25390625" style="0" customWidth="1"/>
    <col min="2" max="2" width="6.875" style="0" customWidth="1"/>
    <col min="3" max="3" width="8.875" style="50" customWidth="1"/>
    <col min="4" max="4" width="7.125" style="50" customWidth="1"/>
    <col min="5" max="5" width="11.50390625" style="50" customWidth="1"/>
    <col min="6" max="6" width="7.125" style="51" customWidth="1"/>
    <col min="7" max="7" width="12.75390625" style="0" customWidth="1"/>
  </cols>
  <sheetData>
    <row r="1" spans="1:6" ht="39" customHeight="1" thickBot="1">
      <c r="A1" s="320" t="s">
        <v>164</v>
      </c>
      <c r="B1" s="320"/>
      <c r="C1" s="320"/>
      <c r="D1" s="320"/>
      <c r="E1" s="320"/>
      <c r="F1" s="320"/>
    </row>
    <row r="2" spans="1:6" ht="63.75" customHeight="1">
      <c r="A2" s="208" t="s">
        <v>97</v>
      </c>
      <c r="B2" s="209" t="s">
        <v>155</v>
      </c>
      <c r="C2" s="210" t="s">
        <v>96</v>
      </c>
      <c r="D2" s="211" t="s">
        <v>99</v>
      </c>
      <c r="E2" s="210" t="s">
        <v>119</v>
      </c>
      <c r="F2" s="212" t="s">
        <v>99</v>
      </c>
    </row>
    <row r="3" spans="1:7" ht="27" customHeight="1">
      <c r="A3" s="106" t="s">
        <v>121</v>
      </c>
      <c r="B3" s="206" t="s">
        <v>92</v>
      </c>
      <c r="C3" s="107">
        <v>25480.199999999997</v>
      </c>
      <c r="D3" s="108">
        <v>14.138147285432694</v>
      </c>
      <c r="E3" s="107">
        <v>239571.3182399072</v>
      </c>
      <c r="F3" s="108">
        <v>13.005605315063093</v>
      </c>
      <c r="G3" s="236"/>
    </row>
    <row r="4" spans="1:7" ht="27" customHeight="1">
      <c r="A4" s="192" t="s">
        <v>228</v>
      </c>
      <c r="B4" s="207" t="s">
        <v>92</v>
      </c>
      <c r="C4" s="109">
        <v>11428.599999999999</v>
      </c>
      <c r="D4" s="110">
        <v>20.33525317721876</v>
      </c>
      <c r="E4" s="109">
        <v>120884.9</v>
      </c>
      <c r="F4" s="110">
        <v>20.166066589660645</v>
      </c>
      <c r="G4" s="236"/>
    </row>
    <row r="5" spans="1:7" ht="27" customHeight="1">
      <c r="A5" s="216" t="s">
        <v>227</v>
      </c>
      <c r="B5" s="217" t="s">
        <v>92</v>
      </c>
      <c r="C5" s="111">
        <v>14051.6</v>
      </c>
      <c r="D5" s="218">
        <v>9.549611357558831</v>
      </c>
      <c r="E5" s="111">
        <v>118686.41823990725</v>
      </c>
      <c r="F5" s="218">
        <v>6.53952713290353</v>
      </c>
      <c r="G5" s="236"/>
    </row>
    <row r="6" spans="5:6" ht="14.25">
      <c r="E6" s="51"/>
      <c r="F6"/>
    </row>
    <row r="7" spans="5:6" ht="14.25">
      <c r="E7" s="51"/>
      <c r="F7"/>
    </row>
    <row r="8" spans="5:6" ht="14.25">
      <c r="E8" s="51"/>
      <c r="F8"/>
    </row>
    <row r="9" spans="5:6" ht="14.25">
      <c r="E9" s="51"/>
      <c r="F9"/>
    </row>
    <row r="10" spans="5:6" ht="14.25">
      <c r="E10" s="51"/>
      <c r="F10"/>
    </row>
  </sheetData>
  <sheetProtection/>
  <mergeCells count="1">
    <mergeCell ref="A1:F1"/>
  </mergeCells>
  <printOptions/>
  <pageMargins left="0.75" right="0.43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I23" sqref="I23"/>
    </sheetView>
  </sheetViews>
  <sheetFormatPr defaultColWidth="9.00390625" defaultRowHeight="14.25"/>
  <cols>
    <col min="1" max="1" width="9.875" style="0" customWidth="1"/>
    <col min="2" max="2" width="12.625" style="0" customWidth="1"/>
    <col min="3" max="3" width="11.375" style="0" customWidth="1"/>
    <col min="4" max="4" width="11.25390625" style="0" customWidth="1"/>
    <col min="5" max="5" width="11.125" style="0" customWidth="1"/>
    <col min="6" max="6" width="10.00390625" style="0" customWidth="1"/>
    <col min="7" max="7" width="12.125" style="0" customWidth="1"/>
  </cols>
  <sheetData>
    <row r="1" spans="1:7" ht="42" customHeight="1">
      <c r="A1" s="323" t="s">
        <v>205</v>
      </c>
      <c r="B1" s="323"/>
      <c r="C1" s="323"/>
      <c r="D1" s="323"/>
      <c r="E1" s="323"/>
      <c r="F1" s="323"/>
      <c r="G1" s="323"/>
    </row>
    <row r="2" spans="1:7" ht="41.25" customHeight="1">
      <c r="A2" s="324"/>
      <c r="B2" s="325" t="s">
        <v>252</v>
      </c>
      <c r="C2" s="331" t="s">
        <v>231</v>
      </c>
      <c r="D2" s="332"/>
      <c r="E2" s="333"/>
      <c r="F2" s="327" t="s">
        <v>232</v>
      </c>
      <c r="G2" s="329" t="s">
        <v>245</v>
      </c>
    </row>
    <row r="3" spans="1:7" ht="48" customHeight="1">
      <c r="A3" s="324"/>
      <c r="B3" s="326"/>
      <c r="C3" s="5" t="s">
        <v>171</v>
      </c>
      <c r="D3" s="5" t="s">
        <v>174</v>
      </c>
      <c r="E3" s="5" t="s">
        <v>233</v>
      </c>
      <c r="F3" s="328"/>
      <c r="G3" s="330"/>
    </row>
    <row r="4" spans="1:7" ht="20.25" customHeight="1">
      <c r="A4" s="149" t="s">
        <v>172</v>
      </c>
      <c r="B4" s="193">
        <v>1166000</v>
      </c>
      <c r="C4" s="193">
        <v>1145986</v>
      </c>
      <c r="D4" s="194">
        <v>16.765653768285603</v>
      </c>
      <c r="E4" s="194">
        <f>C4/B4*100</f>
        <v>98.28353344768439</v>
      </c>
      <c r="F4" s="193">
        <v>42236</v>
      </c>
      <c r="G4" s="195">
        <v>546078</v>
      </c>
    </row>
    <row r="5" spans="1:7" ht="20.25" customHeight="1">
      <c r="A5" s="2" t="s">
        <v>69</v>
      </c>
      <c r="B5" s="193">
        <v>206000</v>
      </c>
      <c r="C5" s="196">
        <v>206329</v>
      </c>
      <c r="D5" s="194">
        <v>22.326303869663434</v>
      </c>
      <c r="E5" s="194">
        <f aca="true" t="shared" si="0" ref="E5:E17">C5/B5*100</f>
        <v>100.15970873786408</v>
      </c>
      <c r="F5" s="193">
        <v>3155</v>
      </c>
      <c r="G5" s="195">
        <v>92583</v>
      </c>
    </row>
    <row r="6" spans="1:7" ht="20.25" customHeight="1">
      <c r="A6" s="2" t="s">
        <v>2</v>
      </c>
      <c r="B6" s="193">
        <v>115000</v>
      </c>
      <c r="C6" s="196">
        <v>114811</v>
      </c>
      <c r="D6" s="194">
        <v>20.706295470793563</v>
      </c>
      <c r="E6" s="194">
        <f t="shared" si="0"/>
        <v>99.83565217391305</v>
      </c>
      <c r="F6" s="193">
        <v>4228</v>
      </c>
      <c r="G6" s="195">
        <v>78004</v>
      </c>
    </row>
    <row r="7" spans="1:7" ht="20.25" customHeight="1">
      <c r="A7" s="2" t="s">
        <v>3</v>
      </c>
      <c r="B7" s="193">
        <v>53000</v>
      </c>
      <c r="C7" s="196">
        <v>52318</v>
      </c>
      <c r="D7" s="194">
        <v>15.622444694910385</v>
      </c>
      <c r="E7" s="194">
        <f t="shared" si="0"/>
        <v>98.71320754716982</v>
      </c>
      <c r="F7" s="193">
        <v>3150</v>
      </c>
      <c r="G7" s="195">
        <v>49533</v>
      </c>
    </row>
    <row r="8" spans="1:7" ht="20.25" customHeight="1">
      <c r="A8" s="2" t="s">
        <v>4</v>
      </c>
      <c r="B8" s="193">
        <v>67000</v>
      </c>
      <c r="C8" s="196">
        <v>66756</v>
      </c>
      <c r="D8" s="194">
        <v>16.27129271606229</v>
      </c>
      <c r="E8" s="194">
        <f t="shared" si="0"/>
        <v>99.63582089552239</v>
      </c>
      <c r="F8" s="193">
        <v>1464</v>
      </c>
      <c r="G8" s="195">
        <v>78856</v>
      </c>
    </row>
    <row r="9" spans="1:7" ht="20.25" customHeight="1">
      <c r="A9" s="2" t="s">
        <v>5</v>
      </c>
      <c r="B9" s="193">
        <v>114000</v>
      </c>
      <c r="C9" s="196">
        <v>113497</v>
      </c>
      <c r="D9" s="194">
        <v>19.249600739682265</v>
      </c>
      <c r="E9" s="194">
        <f t="shared" si="0"/>
        <v>99.55877192982456</v>
      </c>
      <c r="F9" s="193">
        <v>9610</v>
      </c>
      <c r="G9" s="195">
        <v>-3027</v>
      </c>
    </row>
    <row r="10" spans="1:7" ht="20.25" customHeight="1">
      <c r="A10" s="2" t="s">
        <v>6</v>
      </c>
      <c r="B10" s="193">
        <v>86000</v>
      </c>
      <c r="C10" s="196">
        <v>85114</v>
      </c>
      <c r="D10" s="194">
        <v>14.899361475221724</v>
      </c>
      <c r="E10" s="194">
        <f t="shared" si="0"/>
        <v>98.96976744186047</v>
      </c>
      <c r="F10" s="193">
        <v>2506</v>
      </c>
      <c r="G10" s="195">
        <v>11764</v>
      </c>
    </row>
    <row r="11" spans="1:7" ht="20.25" customHeight="1">
      <c r="A11" s="2" t="s">
        <v>173</v>
      </c>
      <c r="B11" s="193">
        <v>85000</v>
      </c>
      <c r="C11" s="196">
        <v>83515</v>
      </c>
      <c r="D11" s="194">
        <v>13.74656097627414</v>
      </c>
      <c r="E11" s="194">
        <f t="shared" si="0"/>
        <v>98.25294117647059</v>
      </c>
      <c r="F11" s="193">
        <v>668</v>
      </c>
      <c r="G11" s="195">
        <v>66098</v>
      </c>
    </row>
    <row r="12" spans="1:7" ht="20.25" customHeight="1">
      <c r="A12" s="2" t="s">
        <v>257</v>
      </c>
      <c r="B12" s="193">
        <v>101000</v>
      </c>
      <c r="C12" s="196">
        <v>101016</v>
      </c>
      <c r="D12" s="194">
        <v>17.76308886790474</v>
      </c>
      <c r="E12" s="194">
        <f t="shared" si="0"/>
        <v>100.01584158415841</v>
      </c>
      <c r="F12" s="193">
        <v>1869</v>
      </c>
      <c r="G12" s="195">
        <v>51655</v>
      </c>
    </row>
    <row r="13" spans="1:7" ht="20.25" customHeight="1">
      <c r="A13" s="2" t="s">
        <v>9</v>
      </c>
      <c r="B13" s="193">
        <v>85000</v>
      </c>
      <c r="C13" s="196">
        <v>81907</v>
      </c>
      <c r="D13" s="194">
        <v>12.710884821797166</v>
      </c>
      <c r="E13" s="194">
        <f t="shared" si="0"/>
        <v>96.36117647058823</v>
      </c>
      <c r="F13" s="193">
        <v>3104</v>
      </c>
      <c r="G13" s="195">
        <v>45780</v>
      </c>
    </row>
    <row r="14" spans="1:7" ht="20.25" customHeight="1">
      <c r="A14" s="2" t="s">
        <v>10</v>
      </c>
      <c r="B14" s="193">
        <v>117000</v>
      </c>
      <c r="C14" s="196">
        <v>116430</v>
      </c>
      <c r="D14" s="194">
        <v>17.8954403232176</v>
      </c>
      <c r="E14" s="194">
        <f t="shared" si="0"/>
        <v>99.51282051282051</v>
      </c>
      <c r="F14" s="193">
        <v>6174</v>
      </c>
      <c r="G14" s="195">
        <v>23200</v>
      </c>
    </row>
    <row r="15" spans="1:7" ht="20.25" customHeight="1">
      <c r="A15" s="2" t="s">
        <v>11</v>
      </c>
      <c r="B15" s="193">
        <v>40000</v>
      </c>
      <c r="C15" s="196">
        <v>39126</v>
      </c>
      <c r="D15" s="194">
        <v>15.675260170293285</v>
      </c>
      <c r="E15" s="194">
        <f t="shared" si="0"/>
        <v>97.815</v>
      </c>
      <c r="F15" s="193">
        <v>1331</v>
      </c>
      <c r="G15" s="195">
        <v>8163</v>
      </c>
    </row>
    <row r="16" spans="1:7" ht="20.25" customHeight="1">
      <c r="A16" s="2" t="s">
        <v>12</v>
      </c>
      <c r="B16" s="193">
        <v>74000</v>
      </c>
      <c r="C16" s="196">
        <v>64853</v>
      </c>
      <c r="D16" s="194">
        <v>2.4760610561577607</v>
      </c>
      <c r="E16" s="194">
        <f t="shared" si="0"/>
        <v>87.6391891891892</v>
      </c>
      <c r="F16" s="193">
        <v>4193</v>
      </c>
      <c r="G16" s="195">
        <v>38883</v>
      </c>
    </row>
    <row r="17" spans="1:7" ht="20.25" customHeight="1">
      <c r="A17" s="2" t="s">
        <v>13</v>
      </c>
      <c r="B17" s="197">
        <v>21000</v>
      </c>
      <c r="C17" s="193">
        <v>20314</v>
      </c>
      <c r="D17" s="194">
        <v>12.855555555555554</v>
      </c>
      <c r="E17" s="194">
        <f t="shared" si="0"/>
        <v>96.73333333333333</v>
      </c>
      <c r="F17" s="193">
        <v>784</v>
      </c>
      <c r="G17" s="195">
        <v>4586</v>
      </c>
    </row>
    <row r="18" spans="1:6" s="82" customFormat="1" ht="20.25" customHeight="1">
      <c r="A18" s="322" t="s">
        <v>154</v>
      </c>
      <c r="B18" s="322"/>
      <c r="C18" s="322"/>
      <c r="D18" s="322"/>
      <c r="E18" s="215"/>
      <c r="F18" s="215"/>
    </row>
  </sheetData>
  <sheetProtection/>
  <mergeCells count="7">
    <mergeCell ref="A18:D18"/>
    <mergeCell ref="A1:G1"/>
    <mergeCell ref="A2:A3"/>
    <mergeCell ref="B2:B3"/>
    <mergeCell ref="F2:F3"/>
    <mergeCell ref="G2:G3"/>
    <mergeCell ref="C2:E2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I23" sqref="I23"/>
    </sheetView>
  </sheetViews>
  <sheetFormatPr defaultColWidth="9.00390625" defaultRowHeight="14.25"/>
  <cols>
    <col min="1" max="1" width="12.00390625" style="0" customWidth="1"/>
    <col min="2" max="2" width="11.375" style="51" customWidth="1"/>
    <col min="3" max="3" width="5.00390625" style="0" customWidth="1"/>
    <col min="4" max="4" width="13.75390625" style="50" customWidth="1"/>
    <col min="5" max="5" width="8.50390625" style="79" bestFit="1" customWidth="1"/>
  </cols>
  <sheetData>
    <row r="1" spans="1:5" ht="54" customHeight="1" thickBot="1">
      <c r="A1" s="321" t="s">
        <v>19</v>
      </c>
      <c r="B1" s="321"/>
      <c r="C1" s="321"/>
      <c r="D1" s="321"/>
      <c r="E1" s="321"/>
    </row>
    <row r="2" spans="1:5" ht="44.25" customHeight="1" thickBot="1">
      <c r="A2" s="92"/>
      <c r="B2" s="124" t="s">
        <v>165</v>
      </c>
      <c r="C2" s="93" t="s">
        <v>0</v>
      </c>
      <c r="D2" s="125" t="s">
        <v>99</v>
      </c>
      <c r="E2" s="126" t="s">
        <v>0</v>
      </c>
    </row>
    <row r="3" spans="1:5" ht="18" customHeight="1">
      <c r="A3" s="142" t="s">
        <v>15</v>
      </c>
      <c r="B3" s="122">
        <f>SUM(B4:B16)</f>
        <v>94.5</v>
      </c>
      <c r="C3" s="123" t="s">
        <v>123</v>
      </c>
      <c r="D3" s="111">
        <v>-50.94</v>
      </c>
      <c r="E3" s="123" t="s">
        <v>123</v>
      </c>
    </row>
    <row r="4" spans="1:5" ht="18" customHeight="1">
      <c r="A4" s="120" t="s">
        <v>69</v>
      </c>
      <c r="B4" s="114">
        <v>4</v>
      </c>
      <c r="C4" s="113">
        <f aca="true" t="shared" si="0" ref="C4:C11">RANK(B4,B$4:B$16)</f>
        <v>7</v>
      </c>
      <c r="D4" s="116">
        <v>-92.2</v>
      </c>
      <c r="E4" s="139">
        <f aca="true" t="shared" si="1" ref="E4:E13">RANK(D4,D$4:D$16)</f>
        <v>6</v>
      </c>
    </row>
    <row r="5" spans="1:5" ht="18" customHeight="1">
      <c r="A5" s="120" t="s">
        <v>2</v>
      </c>
      <c r="B5" s="114">
        <v>0</v>
      </c>
      <c r="C5" s="113">
        <f t="shared" si="0"/>
        <v>8</v>
      </c>
      <c r="D5" s="116">
        <v>-100</v>
      </c>
      <c r="E5" s="139">
        <f t="shared" si="1"/>
        <v>7</v>
      </c>
    </row>
    <row r="6" spans="1:5" ht="18" customHeight="1">
      <c r="A6" s="120" t="s">
        <v>3</v>
      </c>
      <c r="B6" s="114">
        <v>26.2</v>
      </c>
      <c r="C6" s="113">
        <f t="shared" si="0"/>
        <v>1</v>
      </c>
      <c r="D6" s="143">
        <v>-9.34</v>
      </c>
      <c r="E6" s="139">
        <f t="shared" si="1"/>
        <v>2</v>
      </c>
    </row>
    <row r="7" spans="1:5" ht="18" customHeight="1">
      <c r="A7" s="120" t="s">
        <v>4</v>
      </c>
      <c r="B7" s="114">
        <v>21</v>
      </c>
      <c r="C7" s="113">
        <f t="shared" si="0"/>
        <v>2</v>
      </c>
      <c r="D7" s="118">
        <v>-25</v>
      </c>
      <c r="E7" s="139">
        <f t="shared" si="1"/>
        <v>3</v>
      </c>
    </row>
    <row r="8" spans="1:5" ht="18" customHeight="1">
      <c r="A8" s="120" t="s">
        <v>5</v>
      </c>
      <c r="B8" s="114">
        <v>0</v>
      </c>
      <c r="C8" s="113">
        <f t="shared" si="0"/>
        <v>8</v>
      </c>
      <c r="D8" s="118">
        <v>-100</v>
      </c>
      <c r="E8" s="139">
        <f t="shared" si="1"/>
        <v>7</v>
      </c>
    </row>
    <row r="9" spans="1:5" ht="18" customHeight="1">
      <c r="A9" s="120" t="s">
        <v>6</v>
      </c>
      <c r="B9" s="114">
        <v>0</v>
      </c>
      <c r="C9" s="113">
        <f t="shared" si="0"/>
        <v>8</v>
      </c>
      <c r="D9" s="118">
        <v>-100</v>
      </c>
      <c r="E9" s="139">
        <f t="shared" si="1"/>
        <v>7</v>
      </c>
    </row>
    <row r="10" spans="1:5" ht="18" customHeight="1">
      <c r="A10" s="120" t="s">
        <v>7</v>
      </c>
      <c r="B10" s="114">
        <v>6</v>
      </c>
      <c r="C10" s="113">
        <f t="shared" si="0"/>
        <v>6</v>
      </c>
      <c r="D10" s="118">
        <v>-25</v>
      </c>
      <c r="E10" s="139">
        <f t="shared" si="1"/>
        <v>3</v>
      </c>
    </row>
    <row r="11" spans="1:5" ht="18" customHeight="1">
      <c r="A11" s="120" t="s">
        <v>257</v>
      </c>
      <c r="B11" s="114">
        <v>0</v>
      </c>
      <c r="C11" s="113">
        <f t="shared" si="0"/>
        <v>8</v>
      </c>
      <c r="D11" s="118" t="s">
        <v>135</v>
      </c>
      <c r="E11" s="118" t="s">
        <v>135</v>
      </c>
    </row>
    <row r="12" spans="1:5" ht="18" customHeight="1">
      <c r="A12" s="120" t="s">
        <v>9</v>
      </c>
      <c r="B12" s="114">
        <v>10</v>
      </c>
      <c r="C12" s="113">
        <f>RANK(B12,B$4:B$16)</f>
        <v>4</v>
      </c>
      <c r="D12" s="143">
        <v>-77.78</v>
      </c>
      <c r="E12" s="139">
        <f t="shared" si="1"/>
        <v>5</v>
      </c>
    </row>
    <row r="13" spans="1:5" ht="18" customHeight="1">
      <c r="A13" s="120" t="s">
        <v>10</v>
      </c>
      <c r="B13" s="114">
        <v>19.3</v>
      </c>
      <c r="C13" s="113">
        <f>RANK(B13,B$4:B$16)</f>
        <v>3</v>
      </c>
      <c r="D13" s="118">
        <v>119.32</v>
      </c>
      <c r="E13" s="139">
        <f t="shared" si="1"/>
        <v>1</v>
      </c>
    </row>
    <row r="14" spans="1:5" ht="18" customHeight="1">
      <c r="A14" s="120" t="s">
        <v>11</v>
      </c>
      <c r="B14" s="114">
        <v>8</v>
      </c>
      <c r="C14" s="113">
        <f>RANK(B14,B$4:B$16)</f>
        <v>5</v>
      </c>
      <c r="D14" s="118" t="s">
        <v>135</v>
      </c>
      <c r="E14" s="118" t="s">
        <v>135</v>
      </c>
    </row>
    <row r="15" spans="1:5" ht="18" customHeight="1">
      <c r="A15" s="120" t="s">
        <v>12</v>
      </c>
      <c r="B15" s="114">
        <v>0</v>
      </c>
      <c r="C15" s="113">
        <f>RANK(B15,B$4:B$16)</f>
        <v>8</v>
      </c>
      <c r="D15" s="118" t="s">
        <v>135</v>
      </c>
      <c r="E15" s="118" t="s">
        <v>135</v>
      </c>
    </row>
    <row r="16" spans="1:5" ht="18" customHeight="1" thickBot="1">
      <c r="A16" s="144" t="s">
        <v>13</v>
      </c>
      <c r="B16" s="121">
        <v>0</v>
      </c>
      <c r="C16" s="141">
        <f>RANK(B16,B$4:B$16)</f>
        <v>8</v>
      </c>
      <c r="D16" s="205" t="s">
        <v>135</v>
      </c>
      <c r="E16" s="205" t="s">
        <v>135</v>
      </c>
    </row>
    <row r="17" spans="1:5" ht="24" customHeight="1">
      <c r="A17" s="334" t="s">
        <v>26</v>
      </c>
      <c r="B17" s="334"/>
      <c r="C17" s="334"/>
      <c r="D17" s="334"/>
      <c r="E17" s="334"/>
    </row>
  </sheetData>
  <sheetProtection/>
  <mergeCells count="2">
    <mergeCell ref="A1:E1"/>
    <mergeCell ref="A17:E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综合科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jyz</dc:creator>
  <cp:keywords/>
  <dc:description/>
  <cp:lastModifiedBy>PC</cp:lastModifiedBy>
  <cp:lastPrinted>2016-04-19T11:03:24Z</cp:lastPrinted>
  <dcterms:created xsi:type="dcterms:W3CDTF">2002-03-19T00:57:19Z</dcterms:created>
  <dcterms:modified xsi:type="dcterms:W3CDTF">2022-07-25T23:06:11Z</dcterms:modified>
  <cp:category/>
  <cp:version/>
  <cp:contentType/>
  <cp:contentStatus/>
</cp:coreProperties>
</file>